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8505" activeTab="2"/>
  </bookViews>
  <sheets>
    <sheet name="OPĆI DIO" sheetId="4" r:id="rId1"/>
    <sheet name="PLAN RASHODA I IZDATAKA" sheetId="1" r:id="rId2"/>
    <sheet name="PLAN PRIHODA I PRIMITAKA" sheetId="6" r:id="rId3"/>
    <sheet name="Sheet1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H14" i="4" l="1"/>
  <c r="H11" i="4"/>
  <c r="G14" i="4"/>
  <c r="G15" i="4"/>
  <c r="G16" i="4"/>
  <c r="G13" i="4"/>
  <c r="G12" i="4"/>
  <c r="G11" i="4"/>
  <c r="I32" i="6"/>
  <c r="H32" i="6"/>
  <c r="G32" i="6"/>
  <c r="F32" i="6"/>
  <c r="F11" i="6"/>
  <c r="C13" i="6"/>
  <c r="D13" i="6"/>
  <c r="E13" i="6"/>
  <c r="F13" i="6"/>
  <c r="G13" i="6"/>
  <c r="H13" i="6"/>
  <c r="I13" i="6"/>
  <c r="C15" i="6"/>
  <c r="D15" i="6"/>
  <c r="E15" i="6"/>
  <c r="F15" i="6"/>
  <c r="G15" i="6"/>
  <c r="H15" i="6"/>
  <c r="I15" i="6"/>
  <c r="C17" i="6"/>
  <c r="D17" i="6"/>
  <c r="E17" i="6"/>
  <c r="F17" i="6"/>
  <c r="G17" i="6"/>
  <c r="H17" i="6"/>
  <c r="I17" i="6"/>
  <c r="C20" i="6"/>
  <c r="D20" i="6"/>
  <c r="E20" i="6"/>
  <c r="E32" i="6"/>
  <c r="F20" i="6"/>
  <c r="G20" i="6"/>
  <c r="H20" i="6"/>
  <c r="I20" i="6"/>
  <c r="C22" i="6"/>
  <c r="D22" i="6"/>
  <c r="D32" i="6" s="1"/>
  <c r="E22" i="6"/>
  <c r="F22" i="6"/>
  <c r="G22" i="6"/>
  <c r="H22" i="6"/>
  <c r="I22" i="6"/>
  <c r="C24" i="6"/>
  <c r="D24" i="6"/>
  <c r="E24" i="6"/>
  <c r="F24" i="6"/>
  <c r="G24" i="6"/>
  <c r="H24" i="6"/>
  <c r="I24" i="6"/>
  <c r="C27" i="6"/>
  <c r="C32" i="6" s="1"/>
  <c r="D27" i="6"/>
  <c r="E27" i="6"/>
  <c r="F27" i="6"/>
  <c r="G27" i="6"/>
  <c r="H27" i="6"/>
  <c r="I27" i="6"/>
  <c r="C30" i="6"/>
  <c r="D30" i="6"/>
  <c r="E30" i="6"/>
  <c r="F30" i="6"/>
  <c r="G30" i="6"/>
  <c r="H30" i="6"/>
  <c r="I30" i="6"/>
  <c r="E39" i="1"/>
  <c r="C13" i="1"/>
  <c r="C12" i="1"/>
  <c r="C17" i="1"/>
  <c r="C19" i="1"/>
  <c r="C23" i="1"/>
  <c r="C28" i="1"/>
  <c r="C35" i="1"/>
  <c r="C45" i="1"/>
  <c r="C47" i="1"/>
  <c r="C22" i="1"/>
  <c r="C54" i="1"/>
  <c r="C53" i="1"/>
  <c r="D13" i="1"/>
  <c r="D12" i="1"/>
  <c r="D17" i="1"/>
  <c r="D19" i="1"/>
  <c r="D23" i="1"/>
  <c r="D28" i="1"/>
  <c r="D35" i="1"/>
  <c r="D45" i="1"/>
  <c r="D47" i="1"/>
  <c r="E58" i="1"/>
  <c r="D58" i="1"/>
  <c r="D54" i="1"/>
  <c r="D53" i="1"/>
  <c r="E65" i="1"/>
  <c r="D65" i="1"/>
  <c r="D63" i="1"/>
  <c r="E66" i="1"/>
  <c r="D66" i="1"/>
  <c r="E68" i="1"/>
  <c r="D68" i="1"/>
  <c r="E62" i="1"/>
  <c r="D62" i="1"/>
  <c r="D61" i="1"/>
  <c r="D73" i="1"/>
  <c r="D72" i="1"/>
  <c r="D71" i="1"/>
  <c r="D77" i="1"/>
  <c r="D76" i="1"/>
  <c r="D75" i="1"/>
  <c r="D81" i="1"/>
  <c r="D80" i="1"/>
  <c r="D79" i="1"/>
  <c r="D85" i="1"/>
  <c r="D84" i="1"/>
  <c r="D83" i="1"/>
  <c r="F13" i="1"/>
  <c r="F12" i="1"/>
  <c r="F17" i="1"/>
  <c r="F19" i="1"/>
  <c r="F23" i="1"/>
  <c r="F28" i="1"/>
  <c r="F35" i="1"/>
  <c r="F45" i="1"/>
  <c r="F47" i="1"/>
  <c r="F54" i="1"/>
  <c r="F53" i="1"/>
  <c r="F61" i="1"/>
  <c r="F63" i="1"/>
  <c r="F60" i="1"/>
  <c r="G13" i="1"/>
  <c r="G12" i="1"/>
  <c r="G17" i="1"/>
  <c r="G19" i="1"/>
  <c r="G23" i="1"/>
  <c r="G28" i="1"/>
  <c r="G35" i="1"/>
  <c r="G45" i="1"/>
  <c r="G47" i="1"/>
  <c r="G54" i="1"/>
  <c r="G53" i="1"/>
  <c r="G61" i="1"/>
  <c r="G63" i="1"/>
  <c r="G60" i="1"/>
  <c r="G59" i="1"/>
  <c r="H13" i="1"/>
  <c r="H12" i="1"/>
  <c r="H17" i="1"/>
  <c r="H19" i="1"/>
  <c r="H23" i="1"/>
  <c r="H28" i="1"/>
  <c r="H35" i="1"/>
  <c r="H45" i="1"/>
  <c r="H47" i="1"/>
  <c r="H54" i="1"/>
  <c r="H53" i="1"/>
  <c r="H61" i="1"/>
  <c r="H63" i="1"/>
  <c r="H60" i="1"/>
  <c r="H59" i="1"/>
  <c r="I13" i="1"/>
  <c r="I12" i="1"/>
  <c r="I17" i="1"/>
  <c r="I19" i="1"/>
  <c r="I23" i="1"/>
  <c r="I22" i="1"/>
  <c r="I28" i="1"/>
  <c r="I35" i="1"/>
  <c r="I45" i="1"/>
  <c r="I47" i="1"/>
  <c r="I54" i="1"/>
  <c r="I53" i="1"/>
  <c r="I61" i="1"/>
  <c r="I63" i="1"/>
  <c r="I60" i="1"/>
  <c r="I59" i="1"/>
  <c r="J13" i="1"/>
  <c r="J12" i="1"/>
  <c r="J17" i="1"/>
  <c r="J19" i="1"/>
  <c r="J23" i="1"/>
  <c r="J28" i="1"/>
  <c r="J35" i="1"/>
  <c r="J45" i="1"/>
  <c r="J47" i="1"/>
  <c r="J54" i="1"/>
  <c r="J53" i="1"/>
  <c r="J61" i="1"/>
  <c r="J63" i="1"/>
  <c r="J60" i="1"/>
  <c r="J59" i="1"/>
  <c r="K13" i="1"/>
  <c r="K12" i="1"/>
  <c r="K17" i="1"/>
  <c r="K19" i="1"/>
  <c r="K23" i="1"/>
  <c r="K28" i="1"/>
  <c r="K35" i="1"/>
  <c r="K45" i="1"/>
  <c r="K47" i="1"/>
  <c r="K54" i="1"/>
  <c r="K53" i="1"/>
  <c r="K61" i="1"/>
  <c r="K63" i="1"/>
  <c r="K60" i="1"/>
  <c r="K59" i="1"/>
  <c r="L13" i="1"/>
  <c r="L12" i="1"/>
  <c r="L11" i="1"/>
  <c r="L17" i="1"/>
  <c r="L19" i="1"/>
  <c r="L23" i="1"/>
  <c r="L28" i="1"/>
  <c r="L35" i="1"/>
  <c r="L45" i="1"/>
  <c r="L22" i="1"/>
  <c r="L54" i="1"/>
  <c r="L53" i="1"/>
  <c r="L61" i="1"/>
  <c r="L63" i="1"/>
  <c r="L60" i="1"/>
  <c r="L59" i="1"/>
  <c r="E13" i="1"/>
  <c r="E14" i="1"/>
  <c r="E15" i="1"/>
  <c r="E16" i="1"/>
  <c r="E17" i="1"/>
  <c r="E18" i="1"/>
  <c r="E19" i="1"/>
  <c r="E20" i="1"/>
  <c r="E21" i="1"/>
  <c r="E24" i="1"/>
  <c r="E25" i="1"/>
  <c r="E26" i="1"/>
  <c r="E27" i="1"/>
  <c r="E29" i="1"/>
  <c r="E30" i="1"/>
  <c r="E31" i="1"/>
  <c r="E32" i="1"/>
  <c r="E33" i="1"/>
  <c r="E34" i="1"/>
  <c r="E36" i="1"/>
  <c r="E37" i="1"/>
  <c r="E38" i="1"/>
  <c r="E40" i="1"/>
  <c r="E41" i="1"/>
  <c r="E42" i="1"/>
  <c r="E43" i="1"/>
  <c r="E44" i="1"/>
  <c r="E45" i="1"/>
  <c r="E46" i="1"/>
  <c r="L47" i="1"/>
  <c r="E48" i="1"/>
  <c r="E49" i="1"/>
  <c r="E50" i="1"/>
  <c r="E51" i="1"/>
  <c r="E52" i="1"/>
  <c r="E54" i="1"/>
  <c r="E55" i="1"/>
  <c r="E56" i="1"/>
  <c r="E57" i="1"/>
  <c r="E61" i="1"/>
  <c r="E64" i="1"/>
  <c r="E67" i="1"/>
  <c r="E69" i="1"/>
  <c r="F73" i="1"/>
  <c r="F72" i="1"/>
  <c r="F77" i="1"/>
  <c r="F76" i="1"/>
  <c r="F75" i="1"/>
  <c r="F81" i="1"/>
  <c r="F80" i="1"/>
  <c r="F79" i="1"/>
  <c r="F85" i="1"/>
  <c r="F84" i="1"/>
  <c r="F83" i="1"/>
  <c r="G73" i="1"/>
  <c r="G72" i="1"/>
  <c r="G71" i="1"/>
  <c r="G70" i="1"/>
  <c r="G77" i="1"/>
  <c r="G76" i="1"/>
  <c r="G75" i="1"/>
  <c r="G81" i="1"/>
  <c r="G80" i="1"/>
  <c r="G79" i="1"/>
  <c r="G85" i="1"/>
  <c r="G84" i="1"/>
  <c r="G83" i="1"/>
  <c r="H73" i="1"/>
  <c r="H72" i="1"/>
  <c r="H71" i="1"/>
  <c r="H77" i="1"/>
  <c r="H76" i="1"/>
  <c r="H75" i="1"/>
  <c r="H81" i="1"/>
  <c r="H80" i="1"/>
  <c r="H79" i="1"/>
  <c r="H85" i="1"/>
  <c r="H84" i="1"/>
  <c r="H83" i="1"/>
  <c r="I73" i="1"/>
  <c r="I72" i="1"/>
  <c r="I71" i="1"/>
  <c r="I70" i="1"/>
  <c r="I77" i="1"/>
  <c r="I76" i="1"/>
  <c r="I75" i="1"/>
  <c r="I81" i="1"/>
  <c r="I80" i="1"/>
  <c r="I79" i="1"/>
  <c r="I85" i="1"/>
  <c r="I84" i="1"/>
  <c r="I83" i="1"/>
  <c r="J73" i="1"/>
  <c r="J72" i="1"/>
  <c r="J71" i="1"/>
  <c r="J77" i="1"/>
  <c r="J76" i="1"/>
  <c r="J75" i="1"/>
  <c r="J81" i="1"/>
  <c r="J80" i="1"/>
  <c r="J79" i="1"/>
  <c r="J85" i="1"/>
  <c r="J84" i="1"/>
  <c r="J83" i="1"/>
  <c r="K73" i="1"/>
  <c r="K72" i="1"/>
  <c r="K71" i="1"/>
  <c r="K70" i="1"/>
  <c r="K77" i="1"/>
  <c r="K76" i="1"/>
  <c r="K75" i="1"/>
  <c r="K81" i="1"/>
  <c r="K80" i="1"/>
  <c r="K79" i="1"/>
  <c r="K85" i="1"/>
  <c r="K84" i="1"/>
  <c r="K83" i="1"/>
  <c r="L73" i="1"/>
  <c r="L72" i="1"/>
  <c r="L71" i="1"/>
  <c r="L77" i="1"/>
  <c r="L76" i="1"/>
  <c r="L75" i="1"/>
  <c r="L81" i="1"/>
  <c r="L80" i="1"/>
  <c r="L79" i="1"/>
  <c r="L85" i="1"/>
  <c r="L84" i="1"/>
  <c r="L83" i="1"/>
  <c r="E74" i="1"/>
  <c r="E76" i="1"/>
  <c r="E78" i="1"/>
  <c r="E80" i="1"/>
  <c r="E82" i="1"/>
  <c r="E84" i="1"/>
  <c r="E86" i="1"/>
  <c r="C61" i="1"/>
  <c r="C63" i="1"/>
  <c r="C60" i="1"/>
  <c r="C59" i="1"/>
  <c r="C73" i="1"/>
  <c r="C72" i="1"/>
  <c r="C71" i="1"/>
  <c r="C77" i="1"/>
  <c r="C76" i="1"/>
  <c r="C75" i="1"/>
  <c r="C81" i="1"/>
  <c r="C80" i="1"/>
  <c r="C79" i="1"/>
  <c r="C85" i="1"/>
  <c r="C84" i="1"/>
  <c r="C83" i="1"/>
  <c r="I11" i="6"/>
  <c r="H11" i="6"/>
  <c r="G11" i="6"/>
  <c r="E11" i="6"/>
  <c r="D11" i="6"/>
  <c r="C11" i="6"/>
  <c r="D60" i="1"/>
  <c r="D59" i="1"/>
  <c r="C11" i="1"/>
  <c r="C10" i="1"/>
  <c r="E63" i="1"/>
  <c r="H22" i="1"/>
  <c r="H11" i="1"/>
  <c r="H10" i="1"/>
  <c r="H87" i="1"/>
  <c r="E23" i="1"/>
  <c r="F71" i="1"/>
  <c r="E72" i="1"/>
  <c r="D22" i="1"/>
  <c r="D11" i="1" s="1"/>
  <c r="D10" i="1" s="1"/>
  <c r="D87" i="1" s="1"/>
  <c r="E28" i="1"/>
  <c r="J22" i="1"/>
  <c r="J11" i="1"/>
  <c r="J10" i="1"/>
  <c r="J87" i="1"/>
  <c r="K22" i="1"/>
  <c r="K11" i="1"/>
  <c r="K10" i="1"/>
  <c r="K87" i="1"/>
  <c r="G22" i="1"/>
  <c r="G11" i="1" s="1"/>
  <c r="G10" i="1" s="1"/>
  <c r="G87" i="1" s="1"/>
  <c r="E35" i="1"/>
  <c r="F22" i="1"/>
  <c r="F11" i="1" s="1"/>
  <c r="C70" i="1"/>
  <c r="C87" i="1"/>
  <c r="E83" i="1"/>
  <c r="E79" i="1"/>
  <c r="E75" i="1"/>
  <c r="J70" i="1"/>
  <c r="F70" i="1"/>
  <c r="I11" i="1"/>
  <c r="I10" i="1"/>
  <c r="I87" i="1"/>
  <c r="E85" i="1"/>
  <c r="E81" i="1"/>
  <c r="E77" i="1"/>
  <c r="E73" i="1"/>
  <c r="E71" i="1"/>
  <c r="L70" i="1"/>
  <c r="H70" i="1"/>
  <c r="L10" i="1"/>
  <c r="L87" i="1"/>
  <c r="E47" i="1"/>
  <c r="E60" i="1"/>
  <c r="F59" i="1"/>
  <c r="E59" i="1"/>
  <c r="E53" i="1"/>
  <c r="E12" i="1"/>
  <c r="D70" i="1"/>
  <c r="E70" i="1"/>
  <c r="E22" i="1" l="1"/>
  <c r="C33" i="6"/>
  <c r="E11" i="1"/>
  <c r="F10" i="1"/>
  <c r="E10" i="1" l="1"/>
  <c r="F87" i="1"/>
  <c r="E87" i="1" s="1"/>
</calcChain>
</file>

<file path=xl/sharedStrings.xml><?xml version="1.0" encoding="utf-8"?>
<sst xmlns="http://schemas.openxmlformats.org/spreadsheetml/2006/main" count="150" uniqueCount="127">
  <si>
    <t>u kunama</t>
  </si>
  <si>
    <t>Br. ek. klas.</t>
  </si>
  <si>
    <t>Naziv računa rashoda/izdataka</t>
  </si>
  <si>
    <t>Vlastiti prihodi</t>
  </si>
  <si>
    <t>Prihodi za posebne namjene</t>
  </si>
  <si>
    <t>Donacije</t>
  </si>
  <si>
    <t>Prihodi od prodaje ili zamjene nefin. imovine i nadoknade  s naslova osig.</t>
  </si>
  <si>
    <t>Opći prihodi i primici GRADSKI URED</t>
  </si>
  <si>
    <t>Rashodi za zaposlene</t>
  </si>
  <si>
    <t>Plaće (Bruto)</t>
  </si>
  <si>
    <t>Plaće za redovan  rad</t>
  </si>
  <si>
    <t>Plaće za prekovremeni rad</t>
  </si>
  <si>
    <t>Plaće za posebne uvijete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</si>
  <si>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</si>
  <si>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</si>
  <si>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</si>
  <si>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</si>
  <si>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</si>
  <si>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</si>
  <si>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</si>
  <si>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</si>
  <si>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</si>
  <si>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</si>
  <si>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</si>
  <si>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</si>
  <si>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</si>
  <si>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</si>
  <si>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</si>
  <si>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</si>
  <si>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</si>
  <si>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</si>
  <si>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</si>
  <si>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</si>
  <si>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</si>
  <si>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</si>
  <si>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</si>
  <si>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</si>
  <si>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</si>
  <si>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</si>
  <si>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</si>
  <si>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</si>
  <si>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</si>
  <si>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</si>
  <si>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</si>
  <si>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</si>
  <si>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</si>
  <si>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</si>
  <si>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</si>
  <si>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</si>
  <si>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</si>
  <si>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</si>
  <si>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Uređaji, strojevi i oprema za ostale namjene</t>
  </si>
  <si>
    <t>Postrojenja i oprema</t>
  </si>
  <si>
    <t>Građevinski objekti</t>
  </si>
  <si>
    <t>Komunikacijska oprema</t>
  </si>
  <si>
    <t>Oprema za održavanje i zaštitu</t>
  </si>
  <si>
    <t>Sportska i glazbena oprema</t>
  </si>
  <si>
    <t>Naknade za rad predstavničkih i izvršnih tijela, povjerenstava i sl</t>
  </si>
  <si>
    <t>Program 1. OBRAZOVANJE IZ SEKTORA ELEKTROTEHNIKE I RAČUNALSTVA</t>
  </si>
  <si>
    <t>Aktivnost 1. NAKNADE ZA RAD ŠKOLSKIH ODBORA</t>
  </si>
  <si>
    <t>Aktivnost 2. SUFINANCIRANJE MEĐUMJESNOG J.PRIJEVOZA</t>
  </si>
  <si>
    <t>Naknade građanima i kućanstvima na temelju osiguranja i druge naknade</t>
  </si>
  <si>
    <t>Naknade građanima i kućanstvima u naravi</t>
  </si>
  <si>
    <t>Aktivnost 3. NABAVA BESPLATNIH UDŽBENIKA</t>
  </si>
  <si>
    <t xml:space="preserve">Knjige </t>
  </si>
  <si>
    <t>Aktivnost 4.ODRŽAVANJE I OPREMANJE ŠKOLE ZA POBOLJŠANJE STANDARDA</t>
  </si>
  <si>
    <t>Program 2. POJAČANI STANDARD ŠKOLE</t>
  </si>
  <si>
    <t>Aktivnost 2. ODRŽAVANJE I OPREMANJE ŠKOLE</t>
  </si>
  <si>
    <t>Aktivnost  1. REDOVNA DJELATNOST ŠKOLE</t>
  </si>
  <si>
    <t>UKUPNO RASHODI I IZDACI</t>
  </si>
  <si>
    <t>ELEKTROTEHNIČKA ŠKOLA</t>
  </si>
  <si>
    <t>ZAGREB, Konavoska 2</t>
  </si>
  <si>
    <t>Naknade troškova zaposlenima</t>
  </si>
  <si>
    <t>Ostali financijski rashodi</t>
  </si>
  <si>
    <t>Ostale naknade građanima i kućanstvima iz proračuna</t>
  </si>
  <si>
    <t>Knjige, umjetnička djela i ostale izložbene vrijednosti</t>
  </si>
  <si>
    <t>M.P.</t>
  </si>
  <si>
    <t>Predsjednik školskog odbora: Tea Sivec, prof.</t>
  </si>
  <si>
    <t xml:space="preserve">Donacije </t>
  </si>
  <si>
    <t>Prihodi od nefinancijske imovine i nadoknade šteta s osnova osiguranja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</si>
  <si>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</si>
  <si>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</si>
  <si>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</si>
  <si>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</si>
  <si>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</si>
  <si>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</si>
  <si>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</si>
  <si>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</si>
  <si>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Oznaka računa iz računskog plana</t>
  </si>
  <si>
    <t>Naziv računa</t>
  </si>
  <si>
    <t>Pomoći proračunskim korisnicima iz proračuna koji im nije nadležan</t>
  </si>
  <si>
    <t>Tekuće pomoći iz državnog proračuna temeljem prijenosa EU sredstava</t>
  </si>
  <si>
    <t>Prihodi od financijske imovine</t>
  </si>
  <si>
    <t>Kamate na oročena sredstva i depozite po viđenju</t>
  </si>
  <si>
    <t>Prihodi od dividendi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</si>
  <si>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</si>
  <si>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</si>
  <si>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</si>
  <si>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</si>
  <si>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</si>
  <si>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</si>
  <si>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</si>
  <si>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proračuna za financiranje redovne djelatnosti proračunskog korisnika</t>
  </si>
  <si>
    <t>Prihodi za financiranje rashoda poslovanja</t>
  </si>
  <si>
    <t>Prihodi za financiranje rashoda za nabavu nefinancijske imovine</t>
  </si>
  <si>
    <t>Prihodi od prodaje građevinskih objekata</t>
  </si>
  <si>
    <t>Stambeni objekti za zaposlene</t>
  </si>
  <si>
    <t>Ukupno po izvorima</t>
  </si>
  <si>
    <t>Pomoći MZOS</t>
  </si>
  <si>
    <t>REBALANS PLANA RASHODA I IZDATAKA ZA 2016. god.</t>
  </si>
  <si>
    <t>Pomoći Projekt Mobilnost učenika u Leipzig i Bratislava</t>
  </si>
  <si>
    <t>Naknade troškova osobama izvan radnog odnosa</t>
  </si>
  <si>
    <t>Negativne tečajne razlike</t>
  </si>
  <si>
    <t>Instrumenti, uređaji i strojevi</t>
  </si>
  <si>
    <t>Tekući plan 2016.</t>
  </si>
  <si>
    <t>Izvorni plan 2016.</t>
  </si>
  <si>
    <t>Povećanje / smanjenje</t>
  </si>
  <si>
    <t>Izvorni plan 
za 2016.</t>
  </si>
  <si>
    <t>REBALANS FINANCIJSKOG PLANA ZA 2016. g</t>
  </si>
  <si>
    <t>REBALANS PLANA PRIHODA I PRIMITAKA ZA 2016. god.</t>
  </si>
  <si>
    <t>Namjenski primici od zaduživanja</t>
  </si>
  <si>
    <t>Pomoći od međunarodnih organizacija te institucija i tijela EU</t>
  </si>
  <si>
    <t>Tekuće pomoći od institucija i tijela EU</t>
  </si>
  <si>
    <t>U Zagrebu, 09. 12. 2016.</t>
  </si>
  <si>
    <t>Pomoći (MZOS, Mobilnost,Bratislava)</t>
  </si>
  <si>
    <t>REBALANS PLANA 2016.</t>
  </si>
  <si>
    <t>Ukupno prihodi i primici po rebalansu za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</si>
</sst>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43" fontId="39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/>
    <xf numFmtId="0" fontId="1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72">
    <xf numFmtId="0" fontId="0" fillId="0" borderId="0" xfId="0"/>
    <xf numFmtId="0" fontId="20" fillId="0" borderId="10" xfId="4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18" borderId="0" xfId="39" applyFont="1" applyFill="1" applyBorder="1" applyAlignment="1">
      <alignment horizontal="center"/>
    </xf>
    <xf numFmtId="0" fontId="0" fillId="0" borderId="0" xfId="0" applyBorder="1"/>
    <xf numFmtId="0" fontId="1" fillId="0" borderId="0" xfId="39" applyNumberFormat="1" applyFill="1" applyBorder="1" applyAlignment="1" applyProtection="1"/>
    <xf numFmtId="3" fontId="19" fillId="0" borderId="11" xfId="39" quotePrefix="1" applyNumberFormat="1" applyFont="1" applyBorder="1" applyAlignment="1">
      <alignment horizontal="left"/>
    </xf>
    <xf numFmtId="3" fontId="19" fillId="0" borderId="12" xfId="39" applyNumberFormat="1" applyFont="1" applyBorder="1" applyAlignment="1">
      <alignment horizontal="left"/>
    </xf>
    <xf numFmtId="3" fontId="20" fillId="0" borderId="12" xfId="39" applyNumberFormat="1" applyFont="1" applyBorder="1"/>
    <xf numFmtId="3" fontId="20" fillId="0" borderId="0" xfId="39" applyNumberFormat="1" applyFont="1"/>
    <xf numFmtId="0" fontId="20" fillId="0" borderId="0" xfId="39" applyFont="1" applyAlignment="1">
      <alignment horizontal="center" wrapText="1"/>
    </xf>
    <xf numFmtId="3" fontId="20" fillId="0" borderId="11" xfId="39" applyNumberFormat="1" applyFont="1" applyBorder="1"/>
    <xf numFmtId="0" fontId="18" fillId="0" borderId="13" xfId="39" applyNumberFormat="1" applyFont="1" applyBorder="1" applyAlignment="1">
      <alignment horizontal="center" vertical="center" wrapText="1"/>
    </xf>
    <xf numFmtId="0" fontId="18" fillId="18" borderId="10" xfId="39" applyNumberFormat="1" applyFont="1" applyFill="1" applyBorder="1" applyAlignment="1" applyProtection="1">
      <alignment horizontal="center" vertical="center" wrapText="1"/>
    </xf>
    <xf numFmtId="3" fontId="18" fillId="0" borderId="13" xfId="39" applyNumberFormat="1" applyFont="1" applyBorder="1" applyAlignment="1">
      <alignment horizontal="center" vertical="center" wrapText="1"/>
    </xf>
    <xf numFmtId="0" fontId="20" fillId="0" borderId="10" xfId="39" applyNumberFormat="1" applyFont="1" applyBorder="1" applyAlignment="1">
      <alignment horizontal="center" vertical="center" wrapText="1"/>
    </xf>
    <xf numFmtId="3" fontId="20" fillId="0" borderId="10" xfId="39" quotePrefix="1" applyNumberFormat="1" applyFont="1" applyBorder="1" applyAlignment="1">
      <alignment horizontal="center" vertical="center" wrapText="1"/>
    </xf>
    <xf numFmtId="3" fontId="20" fillId="0" borderId="10" xfId="39" applyNumberFormat="1" applyFont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/>
    </xf>
    <xf numFmtId="0" fontId="18" fillId="0" borderId="10" xfId="39" applyFont="1" applyFill="1" applyBorder="1" applyAlignment="1">
      <alignment horizontal="center"/>
    </xf>
    <xf numFmtId="0" fontId="18" fillId="0" borderId="10" xfId="39" applyFont="1" applyFill="1" applyBorder="1" applyAlignment="1">
      <alignment horizontal="left"/>
    </xf>
    <xf numFmtId="0" fontId="20" fillId="0" borderId="10" xfId="40" applyFont="1" applyBorder="1" applyAlignment="1">
      <alignment horizontal="center"/>
    </xf>
    <xf numFmtId="0" fontId="20" fillId="0" borderId="10" xfId="40" applyFont="1" applyBorder="1" applyAlignment="1">
      <alignment horizontal="left" wrapText="1"/>
    </xf>
    <xf numFmtId="0" fontId="18" fillId="0" borderId="10" xfId="39" applyFont="1" applyFill="1" applyBorder="1" applyAlignment="1">
      <alignment horizontal="left" wrapText="1"/>
    </xf>
    <xf numFmtId="3" fontId="20" fillId="0" borderId="0" xfId="39" applyNumberFormat="1" applyFont="1" applyBorder="1"/>
    <xf numFmtId="3" fontId="20" fillId="0" borderId="0" xfId="39" applyNumberFormat="1" applyFont="1" applyBorder="1" applyAlignment="1">
      <alignment wrapText="1"/>
    </xf>
    <xf numFmtId="0" fontId="18" fillId="19" borderId="14" xfId="40" applyFont="1" applyFill="1" applyBorder="1" applyAlignment="1">
      <alignment horizontal="left"/>
    </xf>
    <xf numFmtId="0" fontId="18" fillId="19" borderId="15" xfId="40" applyFont="1" applyFill="1" applyBorder="1" applyAlignment="1">
      <alignment horizontal="left"/>
    </xf>
    <xf numFmtId="0" fontId="18" fillId="0" borderId="10" xfId="40" applyFont="1" applyBorder="1" applyAlignment="1">
      <alignment horizontal="center"/>
    </xf>
    <xf numFmtId="0" fontId="18" fillId="0" borderId="10" xfId="40" applyFont="1" applyBorder="1" applyAlignment="1">
      <alignment horizontal="left" wrapText="1"/>
    </xf>
    <xf numFmtId="0" fontId="18" fillId="0" borderId="10" xfId="40" applyFont="1" applyFill="1" applyBorder="1" applyAlignment="1">
      <alignment horizontal="center"/>
    </xf>
    <xf numFmtId="0" fontId="18" fillId="0" borderId="10" xfId="40" applyFont="1" applyFill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18" fillId="0" borderId="0" xfId="39" applyFont="1" applyFill="1" applyBorder="1" applyAlignment="1">
      <alignment horizontal="left"/>
    </xf>
    <xf numFmtId="0" fontId="29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/>
    <xf numFmtId="3" fontId="19" fillId="0" borderId="11" xfId="39" quotePrefix="1" applyNumberFormat="1" applyFont="1" applyBorder="1" applyAlignment="1"/>
    <xf numFmtId="3" fontId="19" fillId="0" borderId="12" xfId="39" applyNumberFormat="1" applyFont="1" applyBorder="1" applyAlignment="1"/>
    <xf numFmtId="0" fontId="25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2" fillId="0" borderId="14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left" wrapText="1"/>
    </xf>
    <xf numFmtId="0" fontId="32" fillId="0" borderId="16" xfId="0" quotePrefix="1" applyFont="1" applyBorder="1" applyAlignment="1">
      <alignment horizontal="center" wrapText="1"/>
    </xf>
    <xf numFmtId="0" fontId="32" fillId="0" borderId="16" xfId="0" quotePrefix="1" applyNumberFormat="1" applyFont="1" applyFill="1" applyBorder="1" applyAlignment="1" applyProtection="1">
      <alignment horizontal="left"/>
    </xf>
    <xf numFmtId="0" fontId="30" fillId="0" borderId="10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0" borderId="10" xfId="0" applyNumberFormat="1" applyFont="1" applyBorder="1" applyAlignment="1">
      <alignment horizontal="right"/>
    </xf>
    <xf numFmtId="0" fontId="28" fillId="0" borderId="14" xfId="0" applyFont="1" applyBorder="1" applyAlignment="1">
      <alignment horizontal="left"/>
    </xf>
    <xf numFmtId="0" fontId="26" fillId="0" borderId="16" xfId="0" applyNumberFormat="1" applyFont="1" applyFill="1" applyBorder="1" applyAlignment="1" applyProtection="1"/>
    <xf numFmtId="3" fontId="32" fillId="0" borderId="10" xfId="0" applyNumberFormat="1" applyFont="1" applyFill="1" applyBorder="1" applyAlignment="1" applyProtection="1">
      <alignment horizontal="right" wrapText="1"/>
    </xf>
    <xf numFmtId="3" fontId="32" fillId="0" borderId="14" xfId="0" applyNumberFormat="1" applyFont="1" applyBorder="1" applyAlignment="1">
      <alignment horizontal="right"/>
    </xf>
    <xf numFmtId="0" fontId="28" fillId="0" borderId="14" xfId="0" applyNumberFormat="1" applyFont="1" applyFill="1" applyBorder="1" applyAlignment="1" applyProtection="1">
      <alignment horizontal="left" wrapText="1"/>
    </xf>
    <xf numFmtId="0" fontId="28" fillId="0" borderId="14" xfId="0" quotePrefix="1" applyFont="1" applyBorder="1" applyAlignment="1">
      <alignment horizontal="left"/>
    </xf>
    <xf numFmtId="0" fontId="28" fillId="0" borderId="14" xfId="0" quotePrefix="1" applyNumberFormat="1" applyFont="1" applyFill="1" applyBorder="1" applyAlignment="1" applyProtection="1">
      <alignment horizontal="left" wrapText="1"/>
    </xf>
    <xf numFmtId="0" fontId="32" fillId="0" borderId="14" xfId="0" applyNumberFormat="1" applyFont="1" applyFill="1" applyBorder="1" applyAlignment="1" applyProtection="1">
      <alignment horizontal="left" wrapText="1"/>
    </xf>
    <xf numFmtId="0" fontId="28" fillId="0" borderId="16" xfId="0" applyNumberFormat="1" applyFont="1" applyFill="1" applyBorder="1" applyAlignment="1" applyProtection="1">
      <alignment horizontal="left" wrapText="1"/>
    </xf>
    <xf numFmtId="0" fontId="28" fillId="0" borderId="15" xfId="0" applyNumberFormat="1" applyFont="1" applyFill="1" applyBorder="1" applyAlignment="1" applyProtection="1">
      <alignment horizontal="left" wrapText="1"/>
    </xf>
    <xf numFmtId="0" fontId="28" fillId="0" borderId="16" xfId="0" quotePrefix="1" applyFont="1" applyBorder="1" applyAlignment="1">
      <alignment horizontal="left"/>
    </xf>
    <xf numFmtId="0" fontId="28" fillId="0" borderId="15" xfId="0" quotePrefix="1" applyFont="1" applyBorder="1" applyAlignment="1">
      <alignment horizontal="left"/>
    </xf>
    <xf numFmtId="0" fontId="28" fillId="0" borderId="16" xfId="0" quotePrefix="1" applyNumberFormat="1" applyFont="1" applyFill="1" applyBorder="1" applyAlignment="1" applyProtection="1">
      <alignment horizontal="left" wrapText="1"/>
    </xf>
    <xf numFmtId="0" fontId="28" fillId="0" borderId="15" xfId="0" quotePrefix="1" applyNumberFormat="1" applyFont="1" applyFill="1" applyBorder="1" applyAlignment="1" applyProtection="1">
      <alignment horizontal="left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32" fillId="0" borderId="16" xfId="0" applyNumberFormat="1" applyFont="1" applyFill="1" applyBorder="1" applyAlignment="1" applyProtection="1">
      <alignment horizontal="left" wrapText="1"/>
    </xf>
    <xf numFmtId="0" fontId="32" fillId="0" borderId="15" xfId="0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 wrapText="1"/>
    </xf>
    <xf numFmtId="0" fontId="32" fillId="0" borderId="0" xfId="0" quotePrefix="1" applyFont="1" applyBorder="1" applyAlignment="1">
      <alignment horizontal="center" wrapText="1"/>
    </xf>
    <xf numFmtId="0" fontId="32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17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wrapText="1"/>
    </xf>
    <xf numFmtId="3" fontId="32" fillId="0" borderId="0" xfId="0" applyNumberFormat="1" applyFont="1" applyBorder="1" applyAlignment="1">
      <alignment horizontal="right"/>
    </xf>
    <xf numFmtId="0" fontId="28" fillId="0" borderId="0" xfId="0" quotePrefix="1" applyNumberFormat="1" applyFont="1" applyFill="1" applyBorder="1" applyAlignment="1" applyProtection="1">
      <alignment horizontal="left" wrapText="1"/>
    </xf>
    <xf numFmtId="0" fontId="32" fillId="0" borderId="0" xfId="0" quotePrefix="1" applyFont="1" applyBorder="1" applyAlignment="1">
      <alignment horizontal="left"/>
    </xf>
    <xf numFmtId="0" fontId="32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41" fontId="18" fillId="19" borderId="10" xfId="29" applyFont="1" applyFill="1" applyBorder="1" applyAlignment="1">
      <alignment horizontal="right"/>
    </xf>
    <xf numFmtId="41" fontId="18" fillId="0" borderId="10" xfId="29" applyFont="1" applyFill="1" applyBorder="1" applyAlignment="1">
      <alignment horizontal="right"/>
    </xf>
    <xf numFmtId="41" fontId="0" fillId="0" borderId="10" xfId="29" applyFont="1" applyBorder="1"/>
    <xf numFmtId="41" fontId="35" fillId="0" borderId="10" xfId="29" applyFont="1" applyBorder="1"/>
    <xf numFmtId="41" fontId="35" fillId="19" borderId="10" xfId="29" applyFont="1" applyFill="1" applyBorder="1"/>
    <xf numFmtId="41" fontId="35" fillId="0" borderId="10" xfId="29" applyFont="1" applyBorder="1" applyAlignment="1"/>
    <xf numFmtId="0" fontId="40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3" fontId="30" fillId="0" borderId="10" xfId="39" quotePrefix="1" applyNumberFormat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64" fontId="0" fillId="0" borderId="10" xfId="28" applyNumberFormat="1" applyFont="1" applyBorder="1"/>
    <xf numFmtId="164" fontId="0" fillId="0" borderId="10" xfId="28" applyNumberFormat="1" applyFont="1" applyBorder="1" applyAlignment="1">
      <alignment vertical="top"/>
    </xf>
    <xf numFmtId="164" fontId="40" fillId="0" borderId="10" xfId="28" applyNumberFormat="1" applyFont="1" applyBorder="1"/>
    <xf numFmtId="164" fontId="0" fillId="0" borderId="10" xfId="0" applyNumberFormat="1" applyBorder="1"/>
    <xf numFmtId="3" fontId="18" fillId="0" borderId="13" xfId="39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7" fillId="0" borderId="0" xfId="39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41" fontId="17" fillId="0" borderId="10" xfId="29" applyFont="1" applyBorder="1"/>
    <xf numFmtId="3" fontId="18" fillId="0" borderId="0" xfId="39" applyNumberFormat="1" applyFont="1" applyFill="1" applyBorder="1" applyAlignment="1">
      <alignment horizontal="center" vertical="center" wrapText="1"/>
    </xf>
    <xf numFmtId="3" fontId="18" fillId="0" borderId="0" xfId="39" quotePrefix="1" applyNumberFormat="1" applyFont="1" applyFill="1" applyBorder="1" applyAlignment="1">
      <alignment horizontal="center" vertical="center" wrapText="1"/>
    </xf>
    <xf numFmtId="3" fontId="20" fillId="0" borderId="0" xfId="39" applyNumberFormat="1" applyFont="1" applyBorder="1" applyAlignment="1">
      <alignment horizontal="center" vertical="center" wrapText="1"/>
    </xf>
    <xf numFmtId="41" fontId="18" fillId="0" borderId="0" xfId="29" applyFont="1" applyFill="1" applyBorder="1" applyAlignment="1">
      <alignment horizontal="right"/>
    </xf>
    <xf numFmtId="41" fontId="17" fillId="0" borderId="0" xfId="29" applyFont="1" applyBorder="1"/>
    <xf numFmtId="41" fontId="35" fillId="0" borderId="0" xfId="29" applyFont="1" applyBorder="1"/>
    <xf numFmtId="41" fontId="0" fillId="0" borderId="0" xfId="29" applyFont="1" applyBorder="1"/>
    <xf numFmtId="41" fontId="23" fillId="0" borderId="0" xfId="29" applyFont="1" applyBorder="1"/>
    <xf numFmtId="41" fontId="18" fillId="18" borderId="0" xfId="29" applyFont="1" applyFill="1" applyBorder="1" applyAlignment="1">
      <alignment horizontal="right"/>
    </xf>
    <xf numFmtId="41" fontId="17" fillId="19" borderId="10" xfId="29" applyFont="1" applyFill="1" applyBorder="1"/>
    <xf numFmtId="41" fontId="0" fillId="19" borderId="10" xfId="29" applyFont="1" applyFill="1" applyBorder="1"/>
    <xf numFmtId="41" fontId="23" fillId="19" borderId="10" xfId="29" applyFont="1" applyFill="1" applyBorder="1"/>
    <xf numFmtId="41" fontId="35" fillId="18" borderId="0" xfId="29" applyFont="1" applyFill="1" applyBorder="1"/>
    <xf numFmtId="0" fontId="42" fillId="0" borderId="0" xfId="0" applyFont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3" fontId="30" fillId="0" borderId="0" xfId="39" quotePrefix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wrapText="1"/>
    </xf>
    <xf numFmtId="164" fontId="40" fillId="0" borderId="0" xfId="28" applyNumberFormat="1" applyFont="1" applyBorder="1"/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wrapText="1"/>
    </xf>
    <xf numFmtId="164" fontId="0" fillId="0" borderId="0" xfId="28" applyNumberFormat="1" applyFont="1" applyBorder="1" applyAlignment="1">
      <alignment vertical="top"/>
    </xf>
    <xf numFmtId="164" fontId="0" fillId="0" borderId="0" xfId="28" applyNumberFormat="1" applyFont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right" vertical="center"/>
    </xf>
    <xf numFmtId="164" fontId="0" fillId="0" borderId="0" xfId="0" applyNumberFormat="1" applyBorder="1"/>
    <xf numFmtId="0" fontId="40" fillId="0" borderId="14" xfId="0" applyFont="1" applyBorder="1" applyAlignment="1"/>
    <xf numFmtId="0" fontId="40" fillId="0" borderId="15" xfId="0" applyFont="1" applyBorder="1" applyAlignment="1"/>
    <xf numFmtId="0" fontId="41" fillId="0" borderId="0" xfId="0" applyFont="1" applyBorder="1" applyAlignment="1">
      <alignment vertical="center"/>
    </xf>
    <xf numFmtId="0" fontId="40" fillId="0" borderId="0" xfId="0" applyFont="1" applyBorder="1" applyAlignment="1"/>
    <xf numFmtId="1" fontId="27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/>
    <xf numFmtId="0" fontId="36" fillId="0" borderId="0" xfId="39" applyFont="1" applyFill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vertical="center" wrapText="1"/>
    </xf>
    <xf numFmtId="3" fontId="19" fillId="0" borderId="0" xfId="39" quotePrefix="1" applyNumberFormat="1" applyFont="1" applyBorder="1" applyAlignment="1">
      <alignment horizontal="left"/>
    </xf>
    <xf numFmtId="3" fontId="19" fillId="0" borderId="0" xfId="39" applyNumberFormat="1" applyFont="1" applyBorder="1" applyAlignment="1">
      <alignment horizontal="left"/>
    </xf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2" fillId="0" borderId="0" xfId="39" applyNumberFormat="1" applyFont="1" applyFill="1" applyBorder="1" applyAlignment="1" applyProtection="1">
      <alignment horizontal="center" vertical="center"/>
    </xf>
    <xf numFmtId="0" fontId="18" fillId="0" borderId="14" xfId="40" applyFont="1" applyFill="1" applyBorder="1" applyAlignment="1">
      <alignment horizontal="left" wrapText="1"/>
    </xf>
    <xf numFmtId="0" fontId="18" fillId="0" borderId="15" xfId="40" applyFont="1" applyFill="1" applyBorder="1" applyAlignment="1">
      <alignment horizontal="left" wrapText="1"/>
    </xf>
    <xf numFmtId="0" fontId="18" fillId="0" borderId="0" xfId="39" applyFont="1" applyBorder="1" applyAlignment="1">
      <alignment horizontal="right"/>
    </xf>
    <xf numFmtId="0" fontId="18" fillId="0" borderId="18" xfId="39" applyFont="1" applyBorder="1" applyAlignment="1">
      <alignment horizontal="right"/>
    </xf>
    <xf numFmtId="0" fontId="18" fillId="18" borderId="14" xfId="40" applyFont="1" applyFill="1" applyBorder="1" applyAlignment="1">
      <alignment horizontal="left" wrapText="1"/>
    </xf>
    <xf numFmtId="0" fontId="18" fillId="18" borderId="15" xfId="40" applyFont="1" applyFill="1" applyBorder="1" applyAlignment="1">
      <alignment horizontal="left" wrapText="1"/>
    </xf>
    <xf numFmtId="0" fontId="18" fillId="19" borderId="14" xfId="40" applyFont="1" applyFill="1" applyBorder="1" applyAlignment="1">
      <alignment horizontal="left" wrapText="1"/>
    </xf>
    <xf numFmtId="0" fontId="18" fillId="19" borderId="15" xfId="40" applyFont="1" applyFill="1" applyBorder="1" applyAlignment="1">
      <alignment horizontal="left" wrapText="1"/>
    </xf>
    <xf numFmtId="0" fontId="18" fillId="0" borderId="14" xfId="39" applyFont="1" applyFill="1" applyBorder="1" applyAlignment="1">
      <alignment horizontal="left" wrapText="1"/>
    </xf>
    <xf numFmtId="0" fontId="18" fillId="0" borderId="15" xfId="39" applyFont="1" applyFill="1" applyBorder="1" applyAlignment="1">
      <alignment horizontal="left" wrapText="1"/>
    </xf>
    <xf numFmtId="1" fontId="27" fillId="0" borderId="14" xfId="0" applyNumberFormat="1" applyFont="1" applyBorder="1" applyAlignment="1">
      <alignment horizontal="left" wrapText="1"/>
    </xf>
    <xf numFmtId="1" fontId="27" fillId="0" borderId="15" xfId="0" applyNumberFormat="1" applyFont="1" applyBorder="1" applyAlignment="1">
      <alignment horizontal="left" wrapText="1"/>
    </xf>
    <xf numFmtId="3" fontId="27" fillId="0" borderId="14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5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[0]" xfId="29" builtinId="6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_zbirna 2008-------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G14" sqref="G14"/>
    </sheetView>
  </sheetViews>
  <sheetFormatPr defaultRowHeight="15" x14ac:dyDescent="0.25"/>
  <cols>
    <col min="1" max="1" width="32" customWidth="1"/>
    <col min="6" max="6" width="15.42578125" customWidth="1"/>
    <col min="7" max="7" width="14.85546875" customWidth="1"/>
    <col min="8" max="8" width="15.7109375" customWidth="1"/>
  </cols>
  <sheetData>
    <row r="1" spans="1:8" ht="18" x14ac:dyDescent="0.25">
      <c r="A1" s="73"/>
      <c r="B1" s="73"/>
      <c r="C1" s="73"/>
      <c r="D1" s="73"/>
      <c r="E1" s="73"/>
      <c r="F1" s="73"/>
      <c r="G1" s="73"/>
      <c r="H1" s="73"/>
    </row>
    <row r="2" spans="1:8" ht="18.75" x14ac:dyDescent="0.3">
      <c r="A2" s="150" t="s">
        <v>70</v>
      </c>
      <c r="B2" s="150"/>
      <c r="C2" s="150"/>
      <c r="D2" s="150"/>
      <c r="E2" s="73"/>
      <c r="F2" s="73"/>
      <c r="G2" s="38"/>
      <c r="H2" s="38"/>
    </row>
    <row r="3" spans="1:8" ht="18.75" x14ac:dyDescent="0.3">
      <c r="A3" s="151" t="s">
        <v>71</v>
      </c>
      <c r="B3" s="151"/>
      <c r="C3" s="151"/>
      <c r="D3" s="73"/>
      <c r="E3" s="73"/>
      <c r="F3" s="73"/>
      <c r="G3" s="73"/>
      <c r="H3" s="39"/>
    </row>
    <row r="4" spans="1:8" ht="18" x14ac:dyDescent="0.25">
      <c r="A4" s="42"/>
      <c r="B4" s="43"/>
      <c r="C4" s="43"/>
      <c r="D4" s="43"/>
      <c r="E4" s="43"/>
      <c r="F4" s="39"/>
      <c r="G4" s="39"/>
      <c r="H4" s="39"/>
    </row>
    <row r="5" spans="1:8" ht="6.75" customHeight="1" x14ac:dyDescent="0.25">
      <c r="A5" s="68"/>
      <c r="B5" s="68"/>
      <c r="C5" s="68"/>
      <c r="D5" s="69"/>
      <c r="E5" s="70"/>
      <c r="F5" s="71"/>
      <c r="G5" s="71"/>
      <c r="H5" s="72"/>
    </row>
    <row r="6" spans="1:8" ht="57" customHeight="1" x14ac:dyDescent="0.25">
      <c r="A6" s="147" t="s">
        <v>118</v>
      </c>
      <c r="B6" s="147"/>
      <c r="C6" s="147"/>
      <c r="D6" s="147"/>
      <c r="E6" s="147"/>
      <c r="F6" s="147"/>
      <c r="G6" s="147"/>
      <c r="H6" s="147"/>
    </row>
    <row r="7" spans="1:8" ht="15.75" customHeight="1" x14ac:dyDescent="0.25">
      <c r="A7" s="147"/>
      <c r="B7" s="147"/>
      <c r="C7" s="147"/>
      <c r="D7" s="147"/>
      <c r="E7" s="147"/>
      <c r="F7" s="147"/>
      <c r="G7" s="149"/>
      <c r="H7" s="149"/>
    </row>
    <row r="8" spans="1:8" ht="6" customHeight="1" x14ac:dyDescent="0.25">
      <c r="A8" s="147"/>
      <c r="B8" s="147"/>
      <c r="C8" s="147"/>
      <c r="D8" s="147"/>
      <c r="E8" s="147"/>
      <c r="F8" s="147"/>
      <c r="G8" s="147"/>
      <c r="H8" s="148"/>
    </row>
    <row r="9" spans="1:8" ht="6" customHeight="1" x14ac:dyDescent="0.25">
      <c r="A9" s="42"/>
      <c r="B9" s="43"/>
      <c r="C9" s="43"/>
      <c r="D9" s="43"/>
      <c r="E9" s="43"/>
      <c r="F9" s="39"/>
      <c r="G9" s="39"/>
      <c r="H9" s="39"/>
    </row>
    <row r="10" spans="1:8" ht="46.5" customHeight="1" x14ac:dyDescent="0.25">
      <c r="A10" s="44"/>
      <c r="B10" s="45"/>
      <c r="C10" s="45"/>
      <c r="D10" s="46"/>
      <c r="E10" s="47"/>
      <c r="F10" s="48" t="s">
        <v>117</v>
      </c>
      <c r="G10" s="48" t="s">
        <v>116</v>
      </c>
      <c r="H10" s="49" t="s">
        <v>114</v>
      </c>
    </row>
    <row r="11" spans="1:8" ht="20.25" customHeight="1" x14ac:dyDescent="0.25">
      <c r="A11" s="55" t="s">
        <v>80</v>
      </c>
      <c r="B11" s="59"/>
      <c r="C11" s="59"/>
      <c r="D11" s="59"/>
      <c r="E11" s="60"/>
      <c r="F11" s="50">
        <v>12496399</v>
      </c>
      <c r="G11" s="50">
        <f t="shared" ref="G11:G16" si="0">H11-F11</f>
        <v>45088</v>
      </c>
      <c r="H11" s="50">
        <f>H12+H13</f>
        <v>12541487</v>
      </c>
    </row>
    <row r="12" spans="1:8" ht="15.75" customHeight="1" x14ac:dyDescent="0.25">
      <c r="A12" s="55" t="s">
        <v>81</v>
      </c>
      <c r="B12" s="59"/>
      <c r="C12" s="59"/>
      <c r="D12" s="59"/>
      <c r="E12" s="60"/>
      <c r="F12" s="50">
        <v>12433499</v>
      </c>
      <c r="G12" s="50">
        <f t="shared" si="0"/>
        <v>33438</v>
      </c>
      <c r="H12" s="50">
        <v>12466937</v>
      </c>
    </row>
    <row r="13" spans="1:8" ht="15.75" x14ac:dyDescent="0.25">
      <c r="A13" s="56" t="s">
        <v>82</v>
      </c>
      <c r="B13" s="61"/>
      <c r="C13" s="61"/>
      <c r="D13" s="61"/>
      <c r="E13" s="62"/>
      <c r="F13" s="50">
        <v>62900</v>
      </c>
      <c r="G13" s="50">
        <f t="shared" si="0"/>
        <v>11650</v>
      </c>
      <c r="H13" s="50">
        <v>74550</v>
      </c>
    </row>
    <row r="14" spans="1:8" ht="15.75" x14ac:dyDescent="0.25">
      <c r="A14" s="51" t="s">
        <v>83</v>
      </c>
      <c r="B14" s="52"/>
      <c r="C14" s="52"/>
      <c r="D14" s="52"/>
      <c r="E14" s="52"/>
      <c r="F14" s="50">
        <v>12496399</v>
      </c>
      <c r="G14" s="50">
        <f t="shared" si="0"/>
        <v>45088</v>
      </c>
      <c r="H14" s="50">
        <f>H15+H16</f>
        <v>12541487</v>
      </c>
    </row>
    <row r="15" spans="1:8" ht="15.75" customHeight="1" x14ac:dyDescent="0.25">
      <c r="A15" s="57" t="s">
        <v>84</v>
      </c>
      <c r="B15" s="63"/>
      <c r="C15" s="63"/>
      <c r="D15" s="63"/>
      <c r="E15" s="64"/>
      <c r="F15" s="53">
        <v>12433499</v>
      </c>
      <c r="G15" s="50">
        <f t="shared" si="0"/>
        <v>-3975</v>
      </c>
      <c r="H15" s="50">
        <v>12429524</v>
      </c>
    </row>
    <row r="16" spans="1:8" ht="15.75" x14ac:dyDescent="0.25">
      <c r="A16" s="56" t="s">
        <v>85</v>
      </c>
      <c r="B16" s="61"/>
      <c r="C16" s="61"/>
      <c r="D16" s="61"/>
      <c r="E16" s="62"/>
      <c r="F16" s="53">
        <v>62900</v>
      </c>
      <c r="G16" s="50">
        <f t="shared" si="0"/>
        <v>49063</v>
      </c>
      <c r="H16" s="50">
        <v>111963</v>
      </c>
    </row>
    <row r="17" spans="1:8" ht="21" customHeight="1" x14ac:dyDescent="0.25">
      <c r="A17" s="57" t="s">
        <v>86</v>
      </c>
      <c r="B17" s="63"/>
      <c r="C17" s="63"/>
      <c r="D17" s="63"/>
      <c r="E17" s="64"/>
      <c r="F17" s="53">
        <v>0</v>
      </c>
      <c r="G17" s="53">
        <v>0</v>
      </c>
      <c r="H17" s="53">
        <v>0</v>
      </c>
    </row>
    <row r="18" spans="1:8" ht="16.5" customHeight="1" x14ac:dyDescent="0.25">
      <c r="A18" s="65"/>
      <c r="B18" s="65"/>
      <c r="C18" s="65"/>
      <c r="D18" s="65"/>
      <c r="E18" s="65"/>
      <c r="F18" s="65"/>
      <c r="G18" s="65"/>
      <c r="H18" s="65"/>
    </row>
    <row r="19" spans="1:8" ht="42.75" customHeight="1" x14ac:dyDescent="0.25">
      <c r="A19" s="44"/>
      <c r="B19" s="45"/>
      <c r="C19" s="45"/>
      <c r="D19" s="46"/>
      <c r="E19" s="47"/>
      <c r="F19" s="48" t="s">
        <v>117</v>
      </c>
      <c r="G19" s="48" t="s">
        <v>116</v>
      </c>
      <c r="H19" s="49" t="s">
        <v>114</v>
      </c>
    </row>
    <row r="20" spans="1:8" ht="35.25" customHeight="1" x14ac:dyDescent="0.25">
      <c r="A20" s="58" t="s">
        <v>87</v>
      </c>
      <c r="B20" s="66"/>
      <c r="C20" s="66"/>
      <c r="D20" s="66"/>
      <c r="E20" s="67"/>
      <c r="F20" s="54">
        <v>0</v>
      </c>
      <c r="G20" s="54">
        <v>0</v>
      </c>
      <c r="H20" s="53">
        <v>0</v>
      </c>
    </row>
    <row r="21" spans="1:8" ht="18" x14ac:dyDescent="0.25">
      <c r="A21" s="74"/>
      <c r="B21" s="74"/>
      <c r="C21" s="74"/>
      <c r="D21" s="74"/>
      <c r="E21" s="74"/>
      <c r="F21" s="74"/>
      <c r="G21" s="74"/>
      <c r="H21" s="74"/>
    </row>
    <row r="22" spans="1:8" ht="41.25" customHeight="1" x14ac:dyDescent="0.25">
      <c r="A22" s="68"/>
      <c r="B22" s="68"/>
      <c r="C22" s="68"/>
      <c r="D22" s="69"/>
      <c r="E22" s="70"/>
      <c r="F22" s="71"/>
      <c r="G22" s="71"/>
      <c r="H22" s="72"/>
    </row>
    <row r="23" spans="1:8" ht="36.75" customHeight="1" x14ac:dyDescent="0.25">
      <c r="A23" s="75"/>
      <c r="B23" s="75"/>
      <c r="C23" s="75"/>
      <c r="D23" s="75"/>
      <c r="E23" s="75"/>
      <c r="F23" s="76"/>
      <c r="G23" s="76"/>
      <c r="H23" s="76"/>
    </row>
    <row r="24" spans="1:8" ht="48" customHeight="1" x14ac:dyDescent="0.25">
      <c r="A24" s="75"/>
      <c r="B24" s="75"/>
      <c r="C24" s="75"/>
      <c r="D24" s="75"/>
      <c r="E24" s="75"/>
      <c r="F24" s="76"/>
      <c r="G24" s="76"/>
      <c r="H24" s="76"/>
    </row>
    <row r="25" spans="1:8" ht="24.75" customHeight="1" x14ac:dyDescent="0.25">
      <c r="A25" s="77"/>
      <c r="B25" s="77"/>
      <c r="C25" s="77"/>
      <c r="D25" s="77"/>
      <c r="E25" s="77"/>
      <c r="F25" s="76"/>
      <c r="G25" s="76"/>
      <c r="H25" s="76"/>
    </row>
    <row r="26" spans="1:8" ht="18" x14ac:dyDescent="0.25">
      <c r="A26" s="78"/>
      <c r="B26" s="79"/>
      <c r="C26" s="80"/>
      <c r="D26" s="81"/>
      <c r="E26" s="79"/>
      <c r="F26" s="82"/>
      <c r="G26" s="82"/>
      <c r="H26" s="82"/>
    </row>
    <row r="27" spans="1:8" ht="32.25" customHeight="1" x14ac:dyDescent="0.25">
      <c r="A27" s="77"/>
      <c r="B27" s="77"/>
      <c r="C27" s="77"/>
      <c r="D27" s="77"/>
      <c r="E27" s="77"/>
      <c r="F27" s="76"/>
      <c r="G27" s="76"/>
      <c r="H27" s="76"/>
    </row>
  </sheetData>
  <mergeCells count="5">
    <mergeCell ref="A8:H8"/>
    <mergeCell ref="A7:H7"/>
    <mergeCell ref="A6:H6"/>
    <mergeCell ref="A2:D2"/>
    <mergeCell ref="A3:C3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A79" workbookViewId="0">
      <selection activeCell="F95" sqref="F95"/>
    </sheetView>
  </sheetViews>
  <sheetFormatPr defaultRowHeight="15" x14ac:dyDescent="0.25"/>
  <cols>
    <col min="1" max="1" width="7.7109375" customWidth="1"/>
    <col min="2" max="2" width="33" customWidth="1"/>
    <col min="3" max="3" width="15.5703125" customWidth="1"/>
    <col min="4" max="4" width="13.5703125" customWidth="1"/>
    <col min="5" max="5" width="16.28515625" customWidth="1"/>
    <col min="6" max="6" width="16" customWidth="1"/>
    <col min="7" max="8" width="12.5703125" customWidth="1"/>
    <col min="9" max="9" width="15.28515625" customWidth="1"/>
    <col min="10" max="10" width="12.7109375" customWidth="1"/>
    <col min="11" max="11" width="12.5703125" customWidth="1"/>
    <col min="12" max="12" width="14.42578125" customWidth="1"/>
    <col min="13" max="13" width="10.28515625" customWidth="1"/>
    <col min="14" max="14" width="10" customWidth="1"/>
  </cols>
  <sheetData>
    <row r="1" spans="1:18" ht="1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3"/>
      <c r="L1" s="3"/>
      <c r="M1" s="2"/>
    </row>
    <row r="2" spans="1:18" ht="19.5" thickBot="1" x14ac:dyDescent="0.35">
      <c r="A2" s="6" t="s">
        <v>70</v>
      </c>
      <c r="B2" s="11"/>
      <c r="C2" s="24"/>
      <c r="D2" s="25"/>
    </row>
    <row r="3" spans="1:18" ht="19.5" thickBot="1" x14ac:dyDescent="0.35">
      <c r="A3" s="7" t="s">
        <v>71</v>
      </c>
      <c r="B3" s="8"/>
      <c r="C3" s="24"/>
      <c r="D3" s="25"/>
      <c r="E3" s="10"/>
      <c r="F3" s="10"/>
      <c r="G3" s="10"/>
      <c r="H3" s="10"/>
      <c r="I3" s="10"/>
      <c r="J3" s="10"/>
      <c r="K3" s="10"/>
      <c r="L3" s="10"/>
    </row>
    <row r="4" spans="1:18" ht="12" customHeight="1" x14ac:dyDescent="0.25">
      <c r="E4" s="9"/>
      <c r="F4" s="9"/>
      <c r="G4" s="9"/>
      <c r="H4" s="9"/>
      <c r="I4" s="9"/>
      <c r="J4" s="9"/>
      <c r="K4" s="9"/>
      <c r="L4" s="9"/>
    </row>
    <row r="5" spans="1:18" ht="24" customHeight="1" x14ac:dyDescent="0.25">
      <c r="A5" s="154" t="s">
        <v>109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8" ht="18.75" customHeight="1" x14ac:dyDescent="0.25"/>
    <row r="7" spans="1:18" ht="18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158" t="s">
        <v>0</v>
      </c>
      <c r="L7" s="158"/>
      <c r="M7" s="157"/>
      <c r="N7" s="157"/>
    </row>
    <row r="8" spans="1:18" ht="110.25" x14ac:dyDescent="0.25">
      <c r="A8" s="12" t="s">
        <v>1</v>
      </c>
      <c r="B8" s="12" t="s">
        <v>2</v>
      </c>
      <c r="C8" s="101" t="s">
        <v>115</v>
      </c>
      <c r="D8" s="13" t="s">
        <v>116</v>
      </c>
      <c r="E8" s="13" t="s">
        <v>114</v>
      </c>
      <c r="F8" s="14" t="s">
        <v>7</v>
      </c>
      <c r="G8" s="14" t="s">
        <v>3</v>
      </c>
      <c r="H8" s="14" t="s">
        <v>4</v>
      </c>
      <c r="I8" s="14" t="s">
        <v>108</v>
      </c>
      <c r="J8" s="101" t="s">
        <v>110</v>
      </c>
      <c r="K8" s="14" t="s">
        <v>5</v>
      </c>
      <c r="L8" s="14" t="s">
        <v>6</v>
      </c>
      <c r="M8" s="107"/>
      <c r="N8" s="108"/>
    </row>
    <row r="9" spans="1:18" ht="15.75" x14ac:dyDescent="0.25">
      <c r="A9" s="15">
        <v>1</v>
      </c>
      <c r="B9" s="15">
        <v>2</v>
      </c>
      <c r="C9" s="16">
        <v>3</v>
      </c>
      <c r="D9" s="17">
        <v>4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09"/>
      <c r="N9" s="109"/>
    </row>
    <row r="10" spans="1:18" ht="33.75" customHeight="1" x14ac:dyDescent="0.25">
      <c r="A10" s="161" t="s">
        <v>58</v>
      </c>
      <c r="B10" s="162"/>
      <c r="C10" s="83">
        <f>C11+C59</f>
        <v>12209499</v>
      </c>
      <c r="D10" s="83">
        <f>D11+D59</f>
        <v>30288</v>
      </c>
      <c r="E10" s="83">
        <f t="shared" ref="E10:E23" si="0">F10+G10+H10+I10+J10+K10+L10</f>
        <v>12239787</v>
      </c>
      <c r="F10" s="83">
        <f t="shared" ref="F10:L10" si="1">F11+F59</f>
        <v>1458750</v>
      </c>
      <c r="G10" s="83">
        <f t="shared" si="1"/>
        <v>272899</v>
      </c>
      <c r="H10" s="83">
        <f t="shared" si="1"/>
        <v>169557</v>
      </c>
      <c r="I10" s="83">
        <f t="shared" si="1"/>
        <v>9935651</v>
      </c>
      <c r="J10" s="83">
        <f t="shared" si="1"/>
        <v>391775</v>
      </c>
      <c r="K10" s="83">
        <f t="shared" si="1"/>
        <v>5955</v>
      </c>
      <c r="L10" s="83">
        <f t="shared" si="1"/>
        <v>5200</v>
      </c>
      <c r="P10" s="4"/>
      <c r="Q10" s="115"/>
      <c r="R10" s="115"/>
    </row>
    <row r="11" spans="1:18" ht="15.75" customHeight="1" x14ac:dyDescent="0.25">
      <c r="A11" s="155" t="s">
        <v>68</v>
      </c>
      <c r="B11" s="156"/>
      <c r="C11" s="83">
        <f>C12+C22+C53</f>
        <v>12150499</v>
      </c>
      <c r="D11" s="83">
        <f>D12+D22+D53</f>
        <v>-19075</v>
      </c>
      <c r="E11" s="83">
        <f t="shared" si="0"/>
        <v>12131424</v>
      </c>
      <c r="F11" s="84">
        <f t="shared" ref="F11:L11" si="2">F12+F22+F53</f>
        <v>1399400</v>
      </c>
      <c r="G11" s="84">
        <f t="shared" si="2"/>
        <v>239513</v>
      </c>
      <c r="H11" s="84">
        <f t="shared" si="2"/>
        <v>168312</v>
      </c>
      <c r="I11" s="84">
        <f t="shared" si="2"/>
        <v>9935651</v>
      </c>
      <c r="J11" s="84">
        <f t="shared" si="2"/>
        <v>386727</v>
      </c>
      <c r="K11" s="84">
        <f t="shared" si="2"/>
        <v>1821</v>
      </c>
      <c r="L11" s="84">
        <f t="shared" si="2"/>
        <v>0</v>
      </c>
      <c r="M11" s="110"/>
      <c r="N11" s="110"/>
    </row>
    <row r="12" spans="1:18" ht="15.75" x14ac:dyDescent="0.25">
      <c r="A12" s="104">
        <v>31</v>
      </c>
      <c r="B12" s="105" t="s">
        <v>8</v>
      </c>
      <c r="C12" s="116">
        <f>C13+C17+C19</f>
        <v>9825900</v>
      </c>
      <c r="D12" s="83">
        <f>D13+D17+D19</f>
        <v>105845</v>
      </c>
      <c r="E12" s="83">
        <f t="shared" si="0"/>
        <v>9931745</v>
      </c>
      <c r="F12" s="106">
        <f t="shared" ref="F12:L12" si="3">F13+F17+F19</f>
        <v>0</v>
      </c>
      <c r="G12" s="106">
        <f t="shared" si="3"/>
        <v>29070</v>
      </c>
      <c r="H12" s="106">
        <f t="shared" si="3"/>
        <v>0</v>
      </c>
      <c r="I12" s="106">
        <f t="shared" si="3"/>
        <v>9902675</v>
      </c>
      <c r="J12" s="106">
        <f t="shared" si="3"/>
        <v>0</v>
      </c>
      <c r="K12" s="106">
        <f t="shared" si="3"/>
        <v>0</v>
      </c>
      <c r="L12" s="106">
        <f t="shared" si="3"/>
        <v>0</v>
      </c>
      <c r="M12" s="111"/>
      <c r="N12" s="111"/>
    </row>
    <row r="13" spans="1:18" ht="15.75" x14ac:dyDescent="0.25">
      <c r="A13" s="32">
        <v>311</v>
      </c>
      <c r="B13" s="33" t="s">
        <v>9</v>
      </c>
      <c r="C13" s="87">
        <f>C14+C15+C16</f>
        <v>8204600</v>
      </c>
      <c r="D13" s="83">
        <f>D14+D15+D16</f>
        <v>-24390</v>
      </c>
      <c r="E13" s="83">
        <f t="shared" si="0"/>
        <v>8180210</v>
      </c>
      <c r="F13" s="86">
        <f t="shared" ref="F13:L13" si="4">F14+F15+F16</f>
        <v>0</v>
      </c>
      <c r="G13" s="88">
        <f t="shared" si="4"/>
        <v>24800</v>
      </c>
      <c r="H13" s="86">
        <f t="shared" si="4"/>
        <v>0</v>
      </c>
      <c r="I13" s="88">
        <f t="shared" si="4"/>
        <v>8155410</v>
      </c>
      <c r="J13" s="86">
        <f t="shared" si="4"/>
        <v>0</v>
      </c>
      <c r="K13" s="86">
        <f t="shared" si="4"/>
        <v>0</v>
      </c>
      <c r="L13" s="86">
        <f t="shared" si="4"/>
        <v>0</v>
      </c>
      <c r="M13" s="112"/>
      <c r="N13" s="112"/>
    </row>
    <row r="14" spans="1:18" ht="15.75" x14ac:dyDescent="0.25">
      <c r="A14" s="34">
        <v>3111</v>
      </c>
      <c r="B14" s="35" t="s">
        <v>10</v>
      </c>
      <c r="C14" s="117">
        <v>8023500</v>
      </c>
      <c r="D14" s="83">
        <v>-48500</v>
      </c>
      <c r="E14" s="83">
        <f t="shared" si="0"/>
        <v>7975000</v>
      </c>
      <c r="F14" s="85">
        <v>0</v>
      </c>
      <c r="G14" s="85">
        <v>24800</v>
      </c>
      <c r="H14" s="85">
        <v>0</v>
      </c>
      <c r="I14" s="85">
        <v>7950200</v>
      </c>
      <c r="J14" s="85">
        <v>0</v>
      </c>
      <c r="K14" s="85">
        <v>0</v>
      </c>
      <c r="L14" s="85">
        <v>0</v>
      </c>
      <c r="M14" s="113"/>
      <c r="N14" s="113"/>
    </row>
    <row r="15" spans="1:18" ht="15.75" x14ac:dyDescent="0.25">
      <c r="A15" s="34">
        <v>3113</v>
      </c>
      <c r="B15" s="35" t="s">
        <v>11</v>
      </c>
      <c r="C15" s="117">
        <v>179000</v>
      </c>
      <c r="D15" s="83">
        <v>26210</v>
      </c>
      <c r="E15" s="83">
        <f t="shared" si="0"/>
        <v>205210</v>
      </c>
      <c r="F15" s="85">
        <v>0</v>
      </c>
      <c r="G15" s="85">
        <v>0</v>
      </c>
      <c r="H15" s="85">
        <v>0</v>
      </c>
      <c r="I15" s="85">
        <v>205210</v>
      </c>
      <c r="J15" s="85">
        <v>0</v>
      </c>
      <c r="K15" s="85">
        <v>0</v>
      </c>
      <c r="L15" s="85">
        <v>0</v>
      </c>
      <c r="M15" s="113"/>
      <c r="N15" s="113"/>
    </row>
    <row r="16" spans="1:18" ht="15.75" x14ac:dyDescent="0.25">
      <c r="A16" s="34">
        <v>3114</v>
      </c>
      <c r="B16" s="35" t="s">
        <v>12</v>
      </c>
      <c r="C16" s="117">
        <v>2100</v>
      </c>
      <c r="D16" s="83">
        <v>-2100</v>
      </c>
      <c r="E16" s="83">
        <f t="shared" si="0"/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113"/>
      <c r="N16" s="113"/>
    </row>
    <row r="17" spans="1:15" ht="15.75" x14ac:dyDescent="0.25">
      <c r="A17" s="32">
        <v>312</v>
      </c>
      <c r="B17" s="33" t="s">
        <v>13</v>
      </c>
      <c r="C17" s="87">
        <f>C18</f>
        <v>210000</v>
      </c>
      <c r="D17" s="83">
        <f>D18</f>
        <v>134535</v>
      </c>
      <c r="E17" s="83">
        <f t="shared" si="0"/>
        <v>344535</v>
      </c>
      <c r="F17" s="86">
        <f t="shared" ref="F17:L17" si="5">F18</f>
        <v>0</v>
      </c>
      <c r="G17" s="86">
        <f t="shared" si="5"/>
        <v>0</v>
      </c>
      <c r="H17" s="86">
        <f t="shared" si="5"/>
        <v>0</v>
      </c>
      <c r="I17" s="86">
        <f t="shared" si="5"/>
        <v>344535</v>
      </c>
      <c r="J17" s="86">
        <f t="shared" si="5"/>
        <v>0</v>
      </c>
      <c r="K17" s="86">
        <f t="shared" si="5"/>
        <v>0</v>
      </c>
      <c r="L17" s="86">
        <f t="shared" si="5"/>
        <v>0</v>
      </c>
      <c r="M17" s="112"/>
      <c r="N17" s="112"/>
    </row>
    <row r="18" spans="1:15" ht="15.75" x14ac:dyDescent="0.25">
      <c r="A18" s="34">
        <v>3121</v>
      </c>
      <c r="B18" s="35" t="s">
        <v>13</v>
      </c>
      <c r="C18" s="117">
        <v>210000</v>
      </c>
      <c r="D18" s="83">
        <v>134535</v>
      </c>
      <c r="E18" s="83">
        <f t="shared" si="0"/>
        <v>344535</v>
      </c>
      <c r="F18" s="85">
        <v>0</v>
      </c>
      <c r="G18" s="85">
        <v>0</v>
      </c>
      <c r="H18" s="85"/>
      <c r="I18" s="85">
        <v>344535</v>
      </c>
      <c r="J18" s="85"/>
      <c r="K18" s="85"/>
      <c r="L18" s="85"/>
      <c r="M18" s="113"/>
      <c r="N18" s="113"/>
    </row>
    <row r="19" spans="1:15" ht="15.75" x14ac:dyDescent="0.25">
      <c r="A19" s="32">
        <v>313</v>
      </c>
      <c r="B19" s="33" t="s">
        <v>14</v>
      </c>
      <c r="C19" s="87">
        <f>C20+C21</f>
        <v>1411300</v>
      </c>
      <c r="D19" s="83">
        <f>D20+D21</f>
        <v>-4300</v>
      </c>
      <c r="E19" s="83">
        <f t="shared" si="0"/>
        <v>1407000</v>
      </c>
      <c r="F19" s="86">
        <f t="shared" ref="F19:L19" si="6">F20+F21</f>
        <v>0</v>
      </c>
      <c r="G19" s="86">
        <f t="shared" si="6"/>
        <v>4270</v>
      </c>
      <c r="H19" s="86">
        <f t="shared" si="6"/>
        <v>0</v>
      </c>
      <c r="I19" s="86">
        <f t="shared" si="6"/>
        <v>1402730</v>
      </c>
      <c r="J19" s="86">
        <f t="shared" si="6"/>
        <v>0</v>
      </c>
      <c r="K19" s="86">
        <f t="shared" si="6"/>
        <v>0</v>
      </c>
      <c r="L19" s="86">
        <f t="shared" si="6"/>
        <v>0</v>
      </c>
      <c r="M19" s="112"/>
      <c r="N19" s="112"/>
    </row>
    <row r="20" spans="1:15" ht="31.5" x14ac:dyDescent="0.25">
      <c r="A20" s="34">
        <v>3132</v>
      </c>
      <c r="B20" s="36" t="s">
        <v>15</v>
      </c>
      <c r="C20" s="117">
        <v>1271800</v>
      </c>
      <c r="D20" s="83">
        <v>-3867</v>
      </c>
      <c r="E20" s="83">
        <f t="shared" si="0"/>
        <v>1267933</v>
      </c>
      <c r="F20" s="85">
        <v>0</v>
      </c>
      <c r="G20" s="85">
        <v>3845</v>
      </c>
      <c r="H20" s="85">
        <v>0</v>
      </c>
      <c r="I20" s="85">
        <v>1264088</v>
      </c>
      <c r="J20" s="85">
        <v>0</v>
      </c>
      <c r="K20" s="85">
        <v>0</v>
      </c>
      <c r="L20" s="85">
        <v>0</v>
      </c>
      <c r="M20" s="113"/>
      <c r="N20" s="113"/>
    </row>
    <row r="21" spans="1:15" ht="31.5" x14ac:dyDescent="0.25">
      <c r="A21" s="34">
        <v>3133</v>
      </c>
      <c r="B21" s="36" t="s">
        <v>16</v>
      </c>
      <c r="C21" s="117">
        <v>139500</v>
      </c>
      <c r="D21" s="83">
        <v>-433</v>
      </c>
      <c r="E21" s="83">
        <f t="shared" si="0"/>
        <v>139067</v>
      </c>
      <c r="F21" s="85">
        <v>0</v>
      </c>
      <c r="G21" s="85">
        <v>425</v>
      </c>
      <c r="H21" s="85">
        <v>0</v>
      </c>
      <c r="I21" s="85">
        <v>138642</v>
      </c>
      <c r="J21" s="85">
        <v>0</v>
      </c>
      <c r="K21" s="85">
        <v>0</v>
      </c>
      <c r="L21" s="85">
        <v>0</v>
      </c>
      <c r="M21" s="113"/>
      <c r="N21" s="113"/>
      <c r="O21" s="4"/>
    </row>
    <row r="22" spans="1:15" ht="15.75" x14ac:dyDescent="0.25">
      <c r="A22" s="32">
        <v>32</v>
      </c>
      <c r="B22" s="33" t="s">
        <v>17</v>
      </c>
      <c r="C22" s="87">
        <f>C23+C28+C35+C45+C47</f>
        <v>2319599</v>
      </c>
      <c r="D22" s="83">
        <f>D23+D28+D35+D45+D47</f>
        <v>-124263</v>
      </c>
      <c r="E22" s="83">
        <f t="shared" si="0"/>
        <v>2195336</v>
      </c>
      <c r="F22" s="86">
        <f t="shared" ref="F22:K22" si="7">F23+F28+F35+F45+F47</f>
        <v>1395600</v>
      </c>
      <c r="G22" s="86">
        <f t="shared" si="7"/>
        <v>210363</v>
      </c>
      <c r="H22" s="86">
        <f t="shared" si="7"/>
        <v>168312</v>
      </c>
      <c r="I22" s="86">
        <f t="shared" si="7"/>
        <v>32976</v>
      </c>
      <c r="J22" s="86">
        <f t="shared" si="7"/>
        <v>386283</v>
      </c>
      <c r="K22" s="86">
        <f t="shared" si="7"/>
        <v>1802</v>
      </c>
      <c r="L22" s="86">
        <f>L23+L28+L35+L45</f>
        <v>0</v>
      </c>
      <c r="M22" s="112"/>
      <c r="N22" s="112"/>
    </row>
    <row r="23" spans="1:15" ht="15.75" customHeight="1" x14ac:dyDescent="0.25">
      <c r="A23" s="28">
        <v>321</v>
      </c>
      <c r="B23" s="29" t="s">
        <v>72</v>
      </c>
      <c r="C23" s="87">
        <f>C24+C25+C26+C27</f>
        <v>629205</v>
      </c>
      <c r="D23" s="83">
        <f>D24+D25+D26+D27</f>
        <v>-247101</v>
      </c>
      <c r="E23" s="83">
        <f t="shared" si="0"/>
        <v>382104</v>
      </c>
      <c r="F23" s="86">
        <f t="shared" ref="F23:L23" si="8">F24+F25+F26+F27</f>
        <v>306700</v>
      </c>
      <c r="G23" s="86">
        <f t="shared" si="8"/>
        <v>1000</v>
      </c>
      <c r="H23" s="86">
        <f t="shared" si="8"/>
        <v>22462</v>
      </c>
      <c r="I23" s="86">
        <f t="shared" si="8"/>
        <v>128</v>
      </c>
      <c r="J23" s="86">
        <f t="shared" si="8"/>
        <v>51814</v>
      </c>
      <c r="K23" s="86">
        <f t="shared" si="8"/>
        <v>0</v>
      </c>
      <c r="L23" s="86">
        <f t="shared" si="8"/>
        <v>0</v>
      </c>
      <c r="M23" s="112"/>
      <c r="N23" s="112"/>
    </row>
    <row r="24" spans="1:15" ht="15.75" x14ac:dyDescent="0.25">
      <c r="A24" s="21">
        <v>3211</v>
      </c>
      <c r="B24" s="22" t="s">
        <v>18</v>
      </c>
      <c r="C24" s="117">
        <v>318205</v>
      </c>
      <c r="D24" s="83">
        <v>-243271</v>
      </c>
      <c r="E24" s="83">
        <f t="shared" ref="E24:E86" si="9">F24+G24+H24+I24+J24+K24+L24</f>
        <v>74934</v>
      </c>
      <c r="F24" s="85">
        <v>13500</v>
      </c>
      <c r="G24" s="85"/>
      <c r="H24" s="85">
        <v>22462</v>
      </c>
      <c r="I24" s="85">
        <v>128</v>
      </c>
      <c r="J24" s="85">
        <v>38844</v>
      </c>
      <c r="K24" s="85">
        <v>0</v>
      </c>
      <c r="L24" s="85">
        <v>0</v>
      </c>
      <c r="M24" s="113"/>
      <c r="N24" s="113"/>
    </row>
    <row r="25" spans="1:15" ht="30.75" customHeight="1" x14ac:dyDescent="0.25">
      <c r="A25" s="21">
        <v>3212</v>
      </c>
      <c r="B25" s="22" t="s">
        <v>19</v>
      </c>
      <c r="C25" s="117">
        <v>300000</v>
      </c>
      <c r="D25" s="83">
        <v>-13800</v>
      </c>
      <c r="E25" s="83">
        <f t="shared" si="9"/>
        <v>286200</v>
      </c>
      <c r="F25" s="85">
        <v>286200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113"/>
      <c r="N25" s="113"/>
    </row>
    <row r="26" spans="1:15" ht="15.75" customHeight="1" x14ac:dyDescent="0.25">
      <c r="A26" s="21">
        <v>3213</v>
      </c>
      <c r="B26" s="22" t="s">
        <v>20</v>
      </c>
      <c r="C26" s="117">
        <v>9000</v>
      </c>
      <c r="D26" s="83">
        <v>10970</v>
      </c>
      <c r="E26" s="83">
        <f t="shared" si="9"/>
        <v>19970</v>
      </c>
      <c r="F26" s="85">
        <v>7000</v>
      </c>
      <c r="G26" s="85">
        <v>0</v>
      </c>
      <c r="H26" s="85">
        <v>0</v>
      </c>
      <c r="I26" s="85">
        <v>0</v>
      </c>
      <c r="J26" s="85">
        <v>12970</v>
      </c>
      <c r="K26" s="85">
        <v>0</v>
      </c>
      <c r="L26" s="85">
        <v>0</v>
      </c>
      <c r="M26" s="113"/>
      <c r="N26" s="113"/>
    </row>
    <row r="27" spans="1:15" ht="29.25" customHeight="1" x14ac:dyDescent="0.25">
      <c r="A27" s="18">
        <v>3214</v>
      </c>
      <c r="B27" s="1" t="s">
        <v>21</v>
      </c>
      <c r="C27" s="117">
        <v>2000</v>
      </c>
      <c r="D27" s="83">
        <v>-1000</v>
      </c>
      <c r="E27" s="83">
        <f t="shared" si="9"/>
        <v>1000</v>
      </c>
      <c r="F27" s="85"/>
      <c r="G27" s="85">
        <v>1000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113"/>
      <c r="N27" s="113"/>
    </row>
    <row r="28" spans="1:15" ht="15.75" x14ac:dyDescent="0.25">
      <c r="A28" s="30">
        <v>322</v>
      </c>
      <c r="B28" s="31" t="s">
        <v>22</v>
      </c>
      <c r="C28" s="87">
        <f>C29+C30+C31+C32+C33+C34</f>
        <v>993000</v>
      </c>
      <c r="D28" s="83">
        <f>D29+D30+D31+D32+D33+D34</f>
        <v>-40961</v>
      </c>
      <c r="E28" s="83">
        <f t="shared" si="9"/>
        <v>952039</v>
      </c>
      <c r="F28" s="86">
        <f t="shared" ref="F28:L28" si="10">F29+F30+F31+F32+F33+F34</f>
        <v>835220</v>
      </c>
      <c r="G28" s="86">
        <f t="shared" si="10"/>
        <v>11838</v>
      </c>
      <c r="H28" s="86">
        <f t="shared" si="10"/>
        <v>102415</v>
      </c>
      <c r="I28" s="86">
        <f t="shared" si="10"/>
        <v>300</v>
      </c>
      <c r="J28" s="86">
        <f t="shared" si="10"/>
        <v>1194</v>
      </c>
      <c r="K28" s="86">
        <f t="shared" si="10"/>
        <v>1072</v>
      </c>
      <c r="L28" s="86">
        <f t="shared" si="10"/>
        <v>0</v>
      </c>
      <c r="M28" s="112"/>
      <c r="N28" s="112"/>
    </row>
    <row r="29" spans="1:15" ht="29.25" customHeight="1" x14ac:dyDescent="0.25">
      <c r="A29" s="21">
        <v>3221</v>
      </c>
      <c r="B29" s="22" t="s">
        <v>23</v>
      </c>
      <c r="C29" s="117">
        <v>82000</v>
      </c>
      <c r="D29" s="83">
        <v>4794</v>
      </c>
      <c r="E29" s="83">
        <f t="shared" si="9"/>
        <v>86794</v>
      </c>
      <c r="F29" s="85">
        <v>55500</v>
      </c>
      <c r="G29" s="85">
        <v>428</v>
      </c>
      <c r="H29" s="85">
        <v>28300</v>
      </c>
      <c r="I29" s="85">
        <v>300</v>
      </c>
      <c r="J29" s="85">
        <v>1194</v>
      </c>
      <c r="K29" s="85">
        <v>1072</v>
      </c>
      <c r="L29" s="85">
        <v>0</v>
      </c>
      <c r="M29" s="113"/>
      <c r="N29" s="113"/>
    </row>
    <row r="30" spans="1:15" ht="15.75" x14ac:dyDescent="0.25">
      <c r="A30" s="21">
        <v>3222</v>
      </c>
      <c r="B30" s="22" t="s">
        <v>24</v>
      </c>
      <c r="C30" s="117">
        <v>75000</v>
      </c>
      <c r="D30" s="83">
        <v>-17850</v>
      </c>
      <c r="E30" s="83">
        <f t="shared" si="9"/>
        <v>57150</v>
      </c>
      <c r="F30" s="85">
        <v>18500</v>
      </c>
      <c r="G30" s="85">
        <v>0</v>
      </c>
      <c r="H30" s="85">
        <v>38650</v>
      </c>
      <c r="I30" s="85">
        <v>0</v>
      </c>
      <c r="J30" s="85">
        <v>0</v>
      </c>
      <c r="K30" s="85">
        <v>0</v>
      </c>
      <c r="L30" s="85">
        <v>0</v>
      </c>
      <c r="M30" s="113"/>
      <c r="N30" s="113"/>
    </row>
    <row r="31" spans="1:15" ht="15.75" x14ac:dyDescent="0.25">
      <c r="A31" s="21">
        <v>3223</v>
      </c>
      <c r="B31" s="22" t="s">
        <v>25</v>
      </c>
      <c r="C31" s="117">
        <v>780000</v>
      </c>
      <c r="D31" s="83">
        <v>-50000</v>
      </c>
      <c r="E31" s="83">
        <f t="shared" si="9"/>
        <v>730000</v>
      </c>
      <c r="F31" s="85">
        <v>730000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113"/>
      <c r="N31" s="113"/>
    </row>
    <row r="32" spans="1:15" ht="31.5" x14ac:dyDescent="0.25">
      <c r="A32" s="21">
        <v>3224</v>
      </c>
      <c r="B32" s="22" t="s">
        <v>26</v>
      </c>
      <c r="C32" s="117">
        <v>44000</v>
      </c>
      <c r="D32" s="83">
        <v>7300</v>
      </c>
      <c r="E32" s="83">
        <f t="shared" si="9"/>
        <v>51300</v>
      </c>
      <c r="F32" s="85">
        <v>27000</v>
      </c>
      <c r="G32" s="85">
        <v>1150</v>
      </c>
      <c r="H32" s="85">
        <v>23150</v>
      </c>
      <c r="I32" s="85">
        <v>0</v>
      </c>
      <c r="J32" s="85">
        <v>0</v>
      </c>
      <c r="K32" s="85">
        <v>0</v>
      </c>
      <c r="L32" s="85">
        <v>0</v>
      </c>
      <c r="M32" s="113"/>
      <c r="N32" s="113"/>
    </row>
    <row r="33" spans="1:14" ht="15.75" x14ac:dyDescent="0.25">
      <c r="A33" s="21">
        <v>3225</v>
      </c>
      <c r="B33" s="22" t="s">
        <v>27</v>
      </c>
      <c r="C33" s="117">
        <v>6000</v>
      </c>
      <c r="D33" s="83">
        <v>12890</v>
      </c>
      <c r="E33" s="83">
        <f t="shared" si="9"/>
        <v>18890</v>
      </c>
      <c r="F33" s="85">
        <v>4220</v>
      </c>
      <c r="G33" s="85">
        <v>2355</v>
      </c>
      <c r="H33" s="85">
        <v>12315</v>
      </c>
      <c r="I33" s="85">
        <v>0</v>
      </c>
      <c r="J33" s="85">
        <v>0</v>
      </c>
      <c r="K33" s="85">
        <v>0</v>
      </c>
      <c r="L33" s="85">
        <v>0</v>
      </c>
      <c r="M33" s="113"/>
      <c r="N33" s="113"/>
    </row>
    <row r="34" spans="1:14" ht="31.5" x14ac:dyDescent="0.25">
      <c r="A34" s="18">
        <v>3227</v>
      </c>
      <c r="B34" s="1" t="s">
        <v>28</v>
      </c>
      <c r="C34" s="117">
        <v>6000</v>
      </c>
      <c r="D34" s="83">
        <v>1905</v>
      </c>
      <c r="E34" s="83">
        <f t="shared" si="9"/>
        <v>7905</v>
      </c>
      <c r="F34" s="85">
        <v>0</v>
      </c>
      <c r="G34" s="85">
        <v>7905</v>
      </c>
      <c r="H34" s="85"/>
      <c r="I34" s="85">
        <v>0</v>
      </c>
      <c r="J34" s="85">
        <v>0</v>
      </c>
      <c r="K34" s="85">
        <v>0</v>
      </c>
      <c r="L34" s="85">
        <v>0</v>
      </c>
      <c r="M34" s="113"/>
      <c r="N34" s="113"/>
    </row>
    <row r="35" spans="1:14" ht="15.75" customHeight="1" x14ac:dyDescent="0.25">
      <c r="A35" s="30">
        <v>323</v>
      </c>
      <c r="B35" s="31" t="s">
        <v>29</v>
      </c>
      <c r="C35" s="87">
        <f>C36+C37+C38+C39+C40+C41+C42+C43+C44</f>
        <v>591394</v>
      </c>
      <c r="D35" s="83">
        <f>D36+D37+D38+D39+D40+D41+D42+D43+D44</f>
        <v>-71927</v>
      </c>
      <c r="E35" s="83">
        <f t="shared" si="9"/>
        <v>519467</v>
      </c>
      <c r="F35" s="86">
        <f t="shared" ref="F35:L35" si="11">F36+F37+F38+F39+F40+F41+F42+F43+F44</f>
        <v>238680</v>
      </c>
      <c r="G35" s="86">
        <f t="shared" si="11"/>
        <v>168155</v>
      </c>
      <c r="H35" s="86">
        <f t="shared" si="11"/>
        <v>23185</v>
      </c>
      <c r="I35" s="86">
        <f t="shared" si="11"/>
        <v>648</v>
      </c>
      <c r="J35" s="86">
        <f t="shared" si="11"/>
        <v>88799</v>
      </c>
      <c r="K35" s="86">
        <f t="shared" si="11"/>
        <v>0</v>
      </c>
      <c r="L35" s="86">
        <f t="shared" si="11"/>
        <v>0</v>
      </c>
      <c r="M35" s="112"/>
      <c r="N35" s="112"/>
    </row>
    <row r="36" spans="1:14" ht="18.75" customHeight="1" x14ac:dyDescent="0.25">
      <c r="A36" s="21">
        <v>3231</v>
      </c>
      <c r="B36" s="22" t="s">
        <v>30</v>
      </c>
      <c r="C36" s="117">
        <v>93794</v>
      </c>
      <c r="D36" s="83">
        <v>-24484</v>
      </c>
      <c r="E36" s="83">
        <f t="shared" si="9"/>
        <v>69310</v>
      </c>
      <c r="F36" s="85">
        <v>26000</v>
      </c>
      <c r="G36" s="85">
        <v>0</v>
      </c>
      <c r="H36" s="85">
        <v>380</v>
      </c>
      <c r="I36" s="85">
        <v>0</v>
      </c>
      <c r="J36" s="85">
        <v>42930</v>
      </c>
      <c r="K36" s="85">
        <v>0</v>
      </c>
      <c r="L36" s="85">
        <v>0</v>
      </c>
      <c r="M36" s="113"/>
      <c r="N36" s="113"/>
    </row>
    <row r="37" spans="1:14" ht="31.5" x14ac:dyDescent="0.25">
      <c r="A37" s="21">
        <v>3232</v>
      </c>
      <c r="B37" s="22" t="s">
        <v>31</v>
      </c>
      <c r="C37" s="117">
        <v>37000</v>
      </c>
      <c r="D37" s="83">
        <v>-4195</v>
      </c>
      <c r="E37" s="83">
        <f t="shared" si="9"/>
        <v>32805</v>
      </c>
      <c r="F37" s="85">
        <v>31000</v>
      </c>
      <c r="G37" s="85">
        <v>1000</v>
      </c>
      <c r="H37" s="85">
        <v>805</v>
      </c>
      <c r="I37" s="85">
        <v>0</v>
      </c>
      <c r="J37" s="85">
        <v>0</v>
      </c>
      <c r="K37" s="85">
        <v>0</v>
      </c>
      <c r="L37" s="85">
        <v>0</v>
      </c>
      <c r="M37" s="113"/>
      <c r="N37" s="113"/>
    </row>
    <row r="38" spans="1:14" ht="15.75" x14ac:dyDescent="0.25">
      <c r="A38" s="21">
        <v>3233</v>
      </c>
      <c r="B38" s="22" t="s">
        <v>32</v>
      </c>
      <c r="C38" s="117">
        <v>3000</v>
      </c>
      <c r="D38" s="83">
        <v>-2550</v>
      </c>
      <c r="E38" s="83">
        <f t="shared" si="9"/>
        <v>450</v>
      </c>
      <c r="F38" s="85">
        <v>0</v>
      </c>
      <c r="G38" s="85">
        <v>450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113"/>
      <c r="N38" s="113"/>
    </row>
    <row r="39" spans="1:14" ht="15.75" x14ac:dyDescent="0.25">
      <c r="A39" s="21">
        <v>3234</v>
      </c>
      <c r="B39" s="22" t="s">
        <v>33</v>
      </c>
      <c r="C39" s="117">
        <v>130000</v>
      </c>
      <c r="D39" s="83">
        <v>-15500</v>
      </c>
      <c r="E39" s="83">
        <f>F39+G39+H39+I39+J39+K39+L39</f>
        <v>114500</v>
      </c>
      <c r="F39" s="85">
        <v>114500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113"/>
      <c r="N39" s="113"/>
    </row>
    <row r="40" spans="1:14" ht="15.75" customHeight="1" x14ac:dyDescent="0.25">
      <c r="A40" s="21">
        <v>3235</v>
      </c>
      <c r="B40" s="22" t="s">
        <v>34</v>
      </c>
      <c r="C40" s="117">
        <v>10500</v>
      </c>
      <c r="D40" s="83">
        <v>105</v>
      </c>
      <c r="E40" s="83">
        <f t="shared" si="9"/>
        <v>10605</v>
      </c>
      <c r="F40" s="85">
        <v>0</v>
      </c>
      <c r="G40" s="85">
        <v>10605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113"/>
      <c r="N40" s="113"/>
    </row>
    <row r="41" spans="1:14" ht="19.5" customHeight="1" x14ac:dyDescent="0.25">
      <c r="A41" s="21">
        <v>3236</v>
      </c>
      <c r="B41" s="22" t="s">
        <v>35</v>
      </c>
      <c r="C41" s="117">
        <v>37500</v>
      </c>
      <c r="D41" s="83">
        <v>-890</v>
      </c>
      <c r="E41" s="83">
        <f t="shared" si="9"/>
        <v>36610</v>
      </c>
      <c r="F41" s="85">
        <v>36610</v>
      </c>
      <c r="G41" s="85"/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113"/>
      <c r="N41" s="113"/>
    </row>
    <row r="42" spans="1:14" ht="15.75" x14ac:dyDescent="0.25">
      <c r="A42" s="21">
        <v>3237</v>
      </c>
      <c r="B42" s="22" t="s">
        <v>36</v>
      </c>
      <c r="C42" s="117">
        <v>230000</v>
      </c>
      <c r="D42" s="83">
        <v>-24042</v>
      </c>
      <c r="E42" s="83">
        <f t="shared" si="9"/>
        <v>205958</v>
      </c>
      <c r="F42" s="85">
        <v>3720</v>
      </c>
      <c r="G42" s="85">
        <v>156100</v>
      </c>
      <c r="H42" s="85">
        <v>0</v>
      </c>
      <c r="I42" s="85">
        <v>648</v>
      </c>
      <c r="J42" s="85">
        <v>45490</v>
      </c>
      <c r="K42" s="85">
        <v>0</v>
      </c>
      <c r="L42" s="85">
        <v>0</v>
      </c>
      <c r="M42" s="113"/>
      <c r="N42" s="113"/>
    </row>
    <row r="43" spans="1:14" ht="15.75" x14ac:dyDescent="0.25">
      <c r="A43" s="21">
        <v>3238</v>
      </c>
      <c r="B43" s="22" t="s">
        <v>37</v>
      </c>
      <c r="C43" s="117">
        <v>7600</v>
      </c>
      <c r="D43" s="83">
        <v>1000</v>
      </c>
      <c r="E43" s="83">
        <f t="shared" si="9"/>
        <v>8600</v>
      </c>
      <c r="F43" s="85">
        <v>8600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113"/>
      <c r="N43" s="113"/>
    </row>
    <row r="44" spans="1:14" ht="15.75" customHeight="1" x14ac:dyDescent="0.25">
      <c r="A44" s="21">
        <v>3239</v>
      </c>
      <c r="B44" s="22" t="s">
        <v>38</v>
      </c>
      <c r="C44" s="117">
        <v>42000</v>
      </c>
      <c r="D44" s="83">
        <v>-1371</v>
      </c>
      <c r="E44" s="83">
        <f t="shared" si="9"/>
        <v>40629</v>
      </c>
      <c r="F44" s="85">
        <v>18250</v>
      </c>
      <c r="G44" s="85">
        <v>0</v>
      </c>
      <c r="H44" s="85">
        <v>22000</v>
      </c>
      <c r="I44" s="85">
        <v>0</v>
      </c>
      <c r="J44" s="85">
        <v>379</v>
      </c>
      <c r="K44" s="85">
        <v>0</v>
      </c>
      <c r="L44" s="85">
        <v>0</v>
      </c>
      <c r="M44" s="113"/>
      <c r="N44" s="113"/>
    </row>
    <row r="45" spans="1:14" ht="31.5" x14ac:dyDescent="0.25">
      <c r="A45" s="30">
        <v>324</v>
      </c>
      <c r="B45" s="31" t="s">
        <v>111</v>
      </c>
      <c r="C45" s="87">
        <f>C46</f>
        <v>0</v>
      </c>
      <c r="D45" s="83">
        <f>D46</f>
        <v>236364</v>
      </c>
      <c r="E45" s="83">
        <f t="shared" si="9"/>
        <v>236364</v>
      </c>
      <c r="F45" s="86">
        <f t="shared" ref="F45:L45" si="12">F46</f>
        <v>0</v>
      </c>
      <c r="G45" s="86">
        <f t="shared" si="12"/>
        <v>0</v>
      </c>
      <c r="H45" s="86">
        <f t="shared" si="12"/>
        <v>0</v>
      </c>
      <c r="I45" s="86">
        <f t="shared" si="12"/>
        <v>0</v>
      </c>
      <c r="J45" s="86">
        <f t="shared" si="12"/>
        <v>236364</v>
      </c>
      <c r="K45" s="86">
        <f t="shared" si="12"/>
        <v>0</v>
      </c>
      <c r="L45" s="86">
        <f t="shared" si="12"/>
        <v>0</v>
      </c>
      <c r="M45" s="112"/>
      <c r="N45" s="112"/>
    </row>
    <row r="46" spans="1:14" ht="31.5" x14ac:dyDescent="0.25">
      <c r="A46" s="21">
        <v>3241</v>
      </c>
      <c r="B46" s="1" t="s">
        <v>111</v>
      </c>
      <c r="C46" s="117">
        <v>0</v>
      </c>
      <c r="D46" s="83">
        <v>236364</v>
      </c>
      <c r="E46" s="83">
        <f t="shared" si="9"/>
        <v>236364</v>
      </c>
      <c r="F46" s="85"/>
      <c r="G46" s="85"/>
      <c r="H46" s="85">
        <v>0</v>
      </c>
      <c r="I46" s="85">
        <v>0</v>
      </c>
      <c r="J46" s="85">
        <v>236364</v>
      </c>
      <c r="K46" s="85">
        <v>0</v>
      </c>
      <c r="L46" s="85">
        <v>0</v>
      </c>
      <c r="M46" s="113"/>
      <c r="N46" s="113"/>
    </row>
    <row r="47" spans="1:14" ht="31.5" x14ac:dyDescent="0.25">
      <c r="A47" s="30">
        <v>329</v>
      </c>
      <c r="B47" s="31" t="s">
        <v>39</v>
      </c>
      <c r="C47" s="87">
        <f>C48+C49+C50+C51+C52</f>
        <v>106000</v>
      </c>
      <c r="D47" s="83">
        <f>D48+D49+D50+D51+D52</f>
        <v>-638</v>
      </c>
      <c r="E47" s="83">
        <f t="shared" si="9"/>
        <v>105362</v>
      </c>
      <c r="F47" s="86">
        <f t="shared" ref="F47:L47" si="13">F48+F49+F50+F51+F52</f>
        <v>15000</v>
      </c>
      <c r="G47" s="86">
        <f t="shared" si="13"/>
        <v>29370</v>
      </c>
      <c r="H47" s="86">
        <f t="shared" si="13"/>
        <v>20250</v>
      </c>
      <c r="I47" s="86">
        <f t="shared" si="13"/>
        <v>31900</v>
      </c>
      <c r="J47" s="86">
        <f t="shared" si="13"/>
        <v>8112</v>
      </c>
      <c r="K47" s="86">
        <f t="shared" si="13"/>
        <v>730</v>
      </c>
      <c r="L47" s="86">
        <f t="shared" si="13"/>
        <v>0</v>
      </c>
      <c r="M47" s="112"/>
      <c r="N47" s="112"/>
    </row>
    <row r="48" spans="1:14" ht="15.75" x14ac:dyDescent="0.25">
      <c r="A48" s="21">
        <v>3292</v>
      </c>
      <c r="B48" s="22" t="s">
        <v>40</v>
      </c>
      <c r="C48" s="117">
        <v>11000</v>
      </c>
      <c r="D48" s="83">
        <v>4400</v>
      </c>
      <c r="E48" s="83">
        <f t="shared" si="9"/>
        <v>15400</v>
      </c>
      <c r="F48" s="85">
        <v>8500</v>
      </c>
      <c r="G48" s="85">
        <v>6900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113"/>
      <c r="N48" s="113"/>
    </row>
    <row r="49" spans="1:14" ht="15.75" customHeight="1" x14ac:dyDescent="0.25">
      <c r="A49" s="21">
        <v>3293</v>
      </c>
      <c r="B49" s="22" t="s">
        <v>41</v>
      </c>
      <c r="C49" s="117">
        <v>6500</v>
      </c>
      <c r="D49" s="83">
        <v>6850</v>
      </c>
      <c r="E49" s="83">
        <f t="shared" si="9"/>
        <v>13350</v>
      </c>
      <c r="F49" s="85">
        <v>4350</v>
      </c>
      <c r="G49" s="85">
        <v>8270</v>
      </c>
      <c r="H49" s="85">
        <v>0</v>
      </c>
      <c r="I49" s="85">
        <v>0</v>
      </c>
      <c r="J49" s="85">
        <v>0</v>
      </c>
      <c r="K49" s="85">
        <v>730</v>
      </c>
      <c r="L49" s="85">
        <v>0</v>
      </c>
      <c r="M49" s="113"/>
      <c r="N49" s="113"/>
    </row>
    <row r="50" spans="1:14" ht="15.75" x14ac:dyDescent="0.25">
      <c r="A50" s="21">
        <v>3294</v>
      </c>
      <c r="B50" s="22" t="s">
        <v>42</v>
      </c>
      <c r="C50" s="117">
        <v>4800</v>
      </c>
      <c r="D50" s="83">
        <v>680</v>
      </c>
      <c r="E50" s="83">
        <f t="shared" si="9"/>
        <v>5480</v>
      </c>
      <c r="F50" s="85">
        <v>250</v>
      </c>
      <c r="G50" s="85">
        <v>5230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113"/>
      <c r="N50" s="113"/>
    </row>
    <row r="51" spans="1:14" ht="15.75" x14ac:dyDescent="0.25">
      <c r="A51" s="18">
        <v>3295</v>
      </c>
      <c r="B51" s="1" t="s">
        <v>43</v>
      </c>
      <c r="C51" s="117">
        <v>35000</v>
      </c>
      <c r="D51" s="83">
        <v>-2980</v>
      </c>
      <c r="E51" s="83">
        <f t="shared" si="9"/>
        <v>32020</v>
      </c>
      <c r="F51" s="85">
        <v>0</v>
      </c>
      <c r="G51" s="85">
        <v>120</v>
      </c>
      <c r="H51" s="85">
        <v>0</v>
      </c>
      <c r="I51" s="85">
        <v>31900</v>
      </c>
      <c r="J51" s="85">
        <v>0</v>
      </c>
      <c r="K51" s="85">
        <v>0</v>
      </c>
      <c r="L51" s="85">
        <v>0</v>
      </c>
      <c r="M51" s="113"/>
      <c r="N51" s="113"/>
    </row>
    <row r="52" spans="1:14" ht="31.5" x14ac:dyDescent="0.25">
      <c r="A52" s="21">
        <v>3299</v>
      </c>
      <c r="B52" s="22" t="s">
        <v>39</v>
      </c>
      <c r="C52" s="117">
        <v>48700</v>
      </c>
      <c r="D52" s="83">
        <v>-9588</v>
      </c>
      <c r="E52" s="83">
        <f t="shared" si="9"/>
        <v>39112</v>
      </c>
      <c r="F52" s="85">
        <v>1900</v>
      </c>
      <c r="G52" s="85">
        <v>8850</v>
      </c>
      <c r="H52" s="85">
        <v>20250</v>
      </c>
      <c r="I52" s="85">
        <v>0</v>
      </c>
      <c r="J52" s="85">
        <v>8112</v>
      </c>
      <c r="K52" s="85">
        <v>0</v>
      </c>
      <c r="L52" s="85">
        <v>0</v>
      </c>
      <c r="M52" s="113"/>
      <c r="N52" s="113"/>
    </row>
    <row r="53" spans="1:14" ht="33" customHeight="1" x14ac:dyDescent="0.25">
      <c r="A53" s="30">
        <v>34</v>
      </c>
      <c r="B53" s="31" t="s">
        <v>44</v>
      </c>
      <c r="C53" s="87">
        <f t="shared" ref="C53:L53" si="14">C54</f>
        <v>5000</v>
      </c>
      <c r="D53" s="83">
        <f>D54</f>
        <v>-657</v>
      </c>
      <c r="E53" s="83">
        <f t="shared" si="9"/>
        <v>4343</v>
      </c>
      <c r="F53" s="86">
        <f t="shared" si="14"/>
        <v>3800</v>
      </c>
      <c r="G53" s="86">
        <f>G54</f>
        <v>80</v>
      </c>
      <c r="H53" s="86">
        <f t="shared" si="14"/>
        <v>0</v>
      </c>
      <c r="I53" s="86">
        <f>I54</f>
        <v>0</v>
      </c>
      <c r="J53" s="86">
        <f t="shared" si="14"/>
        <v>444</v>
      </c>
      <c r="K53" s="86">
        <f t="shared" si="14"/>
        <v>19</v>
      </c>
      <c r="L53" s="86">
        <f t="shared" si="14"/>
        <v>0</v>
      </c>
      <c r="M53" s="112"/>
      <c r="N53" s="112"/>
    </row>
    <row r="54" spans="1:14" ht="16.5" customHeight="1" x14ac:dyDescent="0.25">
      <c r="A54" s="28">
        <v>343</v>
      </c>
      <c r="B54" s="29" t="s">
        <v>73</v>
      </c>
      <c r="C54" s="87">
        <f>C55+C56+C57+C58</f>
        <v>5000</v>
      </c>
      <c r="D54" s="83">
        <f>D55+D56+D57+D58</f>
        <v>-657</v>
      </c>
      <c r="E54" s="83">
        <f t="shared" si="9"/>
        <v>4343</v>
      </c>
      <c r="F54" s="86">
        <f t="shared" ref="F54:L54" si="15">F55+F56+F57+F58</f>
        <v>3800</v>
      </c>
      <c r="G54" s="86">
        <f t="shared" si="15"/>
        <v>80</v>
      </c>
      <c r="H54" s="86">
        <f t="shared" si="15"/>
        <v>0</v>
      </c>
      <c r="I54" s="86">
        <f t="shared" si="15"/>
        <v>0</v>
      </c>
      <c r="J54" s="86">
        <f t="shared" si="15"/>
        <v>444</v>
      </c>
      <c r="K54" s="86">
        <f t="shared" si="15"/>
        <v>19</v>
      </c>
      <c r="L54" s="86">
        <f t="shared" si="15"/>
        <v>0</v>
      </c>
      <c r="M54" s="112"/>
      <c r="N54" s="112"/>
    </row>
    <row r="55" spans="1:14" ht="31.5" customHeight="1" x14ac:dyDescent="0.25">
      <c r="A55" s="21">
        <v>3431</v>
      </c>
      <c r="B55" s="22" t="s">
        <v>45</v>
      </c>
      <c r="C55" s="117">
        <v>3000</v>
      </c>
      <c r="D55" s="83">
        <v>834</v>
      </c>
      <c r="E55" s="83">
        <f t="shared" si="9"/>
        <v>3834</v>
      </c>
      <c r="F55" s="85">
        <v>3300</v>
      </c>
      <c r="G55" s="85">
        <v>80</v>
      </c>
      <c r="H55" s="85">
        <v>0</v>
      </c>
      <c r="I55" s="85">
        <v>0</v>
      </c>
      <c r="J55" s="85">
        <v>444</v>
      </c>
      <c r="K55" s="85">
        <v>10</v>
      </c>
      <c r="L55" s="85">
        <v>0</v>
      </c>
      <c r="M55" s="113"/>
      <c r="N55" s="113"/>
    </row>
    <row r="56" spans="1:14" ht="19.5" customHeight="1" x14ac:dyDescent="0.25">
      <c r="A56" s="21">
        <v>3432</v>
      </c>
      <c r="B56" s="22" t="s">
        <v>112</v>
      </c>
      <c r="C56" s="117">
        <v>0</v>
      </c>
      <c r="D56" s="83">
        <v>9</v>
      </c>
      <c r="E56" s="83">
        <f t="shared" si="9"/>
        <v>9</v>
      </c>
      <c r="F56" s="85"/>
      <c r="G56" s="85">
        <v>0</v>
      </c>
      <c r="H56" s="85">
        <v>0</v>
      </c>
      <c r="I56" s="85">
        <v>0</v>
      </c>
      <c r="J56" s="85">
        <v>0</v>
      </c>
      <c r="K56" s="85">
        <v>9</v>
      </c>
      <c r="L56" s="85">
        <v>0</v>
      </c>
      <c r="M56" s="113"/>
      <c r="N56" s="113"/>
    </row>
    <row r="57" spans="1:14" ht="19.5" customHeight="1" x14ac:dyDescent="0.25">
      <c r="A57" s="21">
        <v>3433</v>
      </c>
      <c r="B57" s="22" t="s">
        <v>46</v>
      </c>
      <c r="C57" s="117">
        <v>2000</v>
      </c>
      <c r="D57" s="83">
        <v>-1500</v>
      </c>
      <c r="E57" s="83">
        <f t="shared" si="9"/>
        <v>500</v>
      </c>
      <c r="F57" s="85">
        <v>500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113"/>
      <c r="N57" s="113"/>
    </row>
    <row r="58" spans="1:14" ht="28.5" customHeight="1" x14ac:dyDescent="0.25">
      <c r="A58" s="21">
        <v>3434</v>
      </c>
      <c r="B58" s="22" t="s">
        <v>47</v>
      </c>
      <c r="C58" s="117">
        <v>0</v>
      </c>
      <c r="D58" s="83">
        <f>E58+F58+G58+H58+I58+J58+K58</f>
        <v>0</v>
      </c>
      <c r="E58" s="83">
        <f t="shared" si="9"/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113"/>
      <c r="N58" s="113"/>
    </row>
    <row r="59" spans="1:14" ht="29.25" customHeight="1" x14ac:dyDescent="0.25">
      <c r="A59" s="155" t="s">
        <v>67</v>
      </c>
      <c r="B59" s="156"/>
      <c r="C59" s="87">
        <f t="shared" ref="C59:L59" si="16">C60</f>
        <v>59000</v>
      </c>
      <c r="D59" s="83">
        <f>D60</f>
        <v>49363</v>
      </c>
      <c r="E59" s="83">
        <f t="shared" si="9"/>
        <v>108363</v>
      </c>
      <c r="F59" s="86">
        <f t="shared" si="16"/>
        <v>59350</v>
      </c>
      <c r="G59" s="86">
        <f>G60</f>
        <v>33386</v>
      </c>
      <c r="H59" s="86">
        <f t="shared" si="16"/>
        <v>1245</v>
      </c>
      <c r="I59" s="86">
        <f>I60</f>
        <v>0</v>
      </c>
      <c r="J59" s="86">
        <f t="shared" si="16"/>
        <v>5048</v>
      </c>
      <c r="K59" s="86">
        <f t="shared" si="16"/>
        <v>4134</v>
      </c>
      <c r="L59" s="86">
        <f t="shared" si="16"/>
        <v>5200</v>
      </c>
      <c r="M59" s="112"/>
      <c r="N59" s="112"/>
    </row>
    <row r="60" spans="1:14" ht="35.25" customHeight="1" x14ac:dyDescent="0.25">
      <c r="A60" s="19">
        <v>42</v>
      </c>
      <c r="B60" s="23" t="s">
        <v>48</v>
      </c>
      <c r="C60" s="87">
        <f>C61+C63</f>
        <v>59000</v>
      </c>
      <c r="D60" s="83">
        <f>D61+D63</f>
        <v>49363</v>
      </c>
      <c r="E60" s="83">
        <f t="shared" si="9"/>
        <v>108363</v>
      </c>
      <c r="F60" s="86">
        <f t="shared" ref="F60:L60" si="17">F61+F63</f>
        <v>59350</v>
      </c>
      <c r="G60" s="86">
        <f t="shared" si="17"/>
        <v>33386</v>
      </c>
      <c r="H60" s="86">
        <f t="shared" si="17"/>
        <v>1245</v>
      </c>
      <c r="I60" s="86">
        <f t="shared" si="17"/>
        <v>0</v>
      </c>
      <c r="J60" s="86">
        <f t="shared" si="17"/>
        <v>5048</v>
      </c>
      <c r="K60" s="86">
        <f t="shared" si="17"/>
        <v>4134</v>
      </c>
      <c r="L60" s="86">
        <f t="shared" si="17"/>
        <v>5200</v>
      </c>
      <c r="M60" s="112"/>
      <c r="N60" s="112"/>
    </row>
    <row r="61" spans="1:14" ht="15.75" x14ac:dyDescent="0.25">
      <c r="A61" s="28">
        <v>421</v>
      </c>
      <c r="B61" s="29" t="s">
        <v>53</v>
      </c>
      <c r="C61" s="87">
        <f t="shared" ref="C61:L61" si="18">C62</f>
        <v>0</v>
      </c>
      <c r="D61" s="83">
        <f>D62</f>
        <v>0</v>
      </c>
      <c r="E61" s="83">
        <f t="shared" si="9"/>
        <v>0</v>
      </c>
      <c r="F61" s="86">
        <f t="shared" si="18"/>
        <v>0</v>
      </c>
      <c r="G61" s="86">
        <f>G62</f>
        <v>0</v>
      </c>
      <c r="H61" s="86">
        <f t="shared" si="18"/>
        <v>0</v>
      </c>
      <c r="I61" s="86">
        <f>I62</f>
        <v>0</v>
      </c>
      <c r="J61" s="86">
        <f t="shared" si="18"/>
        <v>0</v>
      </c>
      <c r="K61" s="86">
        <f t="shared" si="18"/>
        <v>0</v>
      </c>
      <c r="L61" s="86">
        <f t="shared" si="18"/>
        <v>0</v>
      </c>
      <c r="M61" s="112"/>
      <c r="N61" s="112"/>
    </row>
    <row r="62" spans="1:14" ht="15.75" x14ac:dyDescent="0.25">
      <c r="A62" s="21">
        <v>4212</v>
      </c>
      <c r="B62" s="22" t="s">
        <v>49</v>
      </c>
      <c r="C62" s="117">
        <v>0</v>
      </c>
      <c r="D62" s="83">
        <f>E62+F62+G62+H62+I62+J62+K62</f>
        <v>0</v>
      </c>
      <c r="E62" s="83">
        <f t="shared" si="9"/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113"/>
      <c r="N62" s="113"/>
    </row>
    <row r="63" spans="1:14" ht="17.25" customHeight="1" x14ac:dyDescent="0.25">
      <c r="A63" s="28">
        <v>422</v>
      </c>
      <c r="B63" s="29" t="s">
        <v>52</v>
      </c>
      <c r="C63" s="87">
        <f>C64+C65+C66+C67+C68+C69</f>
        <v>59000</v>
      </c>
      <c r="D63" s="83">
        <f>D64+D65+D66+D67+D68+D69</f>
        <v>49363</v>
      </c>
      <c r="E63" s="83">
        <f t="shared" si="9"/>
        <v>108363</v>
      </c>
      <c r="F63" s="86">
        <f t="shared" ref="F63:L63" si="19">F64+F65+F66+F67+F68+F69</f>
        <v>59350</v>
      </c>
      <c r="G63" s="86">
        <f t="shared" si="19"/>
        <v>33386</v>
      </c>
      <c r="H63" s="86">
        <f t="shared" si="19"/>
        <v>1245</v>
      </c>
      <c r="I63" s="86">
        <f t="shared" si="19"/>
        <v>0</v>
      </c>
      <c r="J63" s="86">
        <f t="shared" si="19"/>
        <v>5048</v>
      </c>
      <c r="K63" s="86">
        <f t="shared" si="19"/>
        <v>4134</v>
      </c>
      <c r="L63" s="86">
        <f t="shared" si="19"/>
        <v>5200</v>
      </c>
      <c r="M63" s="112"/>
      <c r="N63" s="112"/>
    </row>
    <row r="64" spans="1:14" ht="15" customHeight="1" x14ac:dyDescent="0.25">
      <c r="A64" s="21">
        <v>4221</v>
      </c>
      <c r="B64" s="22" t="s">
        <v>50</v>
      </c>
      <c r="C64" s="117">
        <v>49000</v>
      </c>
      <c r="D64" s="83">
        <v>35403</v>
      </c>
      <c r="E64" s="83">
        <f t="shared" si="9"/>
        <v>84403</v>
      </c>
      <c r="F64" s="85">
        <v>44450</v>
      </c>
      <c r="G64" s="85">
        <v>33386</v>
      </c>
      <c r="H64" s="85">
        <v>1120</v>
      </c>
      <c r="I64" s="85">
        <v>0</v>
      </c>
      <c r="J64" s="85">
        <v>1313</v>
      </c>
      <c r="K64" s="85">
        <v>4134</v>
      </c>
      <c r="L64" s="85">
        <v>0</v>
      </c>
      <c r="M64" s="113"/>
      <c r="N64" s="113"/>
    </row>
    <row r="65" spans="1:14" ht="18.75" customHeight="1" x14ac:dyDescent="0.25">
      <c r="A65" s="21">
        <v>4222</v>
      </c>
      <c r="B65" s="22" t="s">
        <v>54</v>
      </c>
      <c r="C65" s="117">
        <v>0</v>
      </c>
      <c r="D65" s="83">
        <f>E65+F65+G65+H65+I65+J65+K65</f>
        <v>0</v>
      </c>
      <c r="E65" s="83">
        <f t="shared" si="9"/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113"/>
      <c r="N65" s="113"/>
    </row>
    <row r="66" spans="1:14" ht="15.75" x14ac:dyDescent="0.25">
      <c r="A66" s="18">
        <v>4223</v>
      </c>
      <c r="B66" s="1" t="s">
        <v>55</v>
      </c>
      <c r="C66" s="117">
        <v>0</v>
      </c>
      <c r="D66" s="83">
        <f>E66+F66+G66+H66+I66+J66+K66</f>
        <v>0</v>
      </c>
      <c r="E66" s="83">
        <f t="shared" si="9"/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113"/>
      <c r="N66" s="113"/>
    </row>
    <row r="67" spans="1:14" ht="17.25" customHeight="1" x14ac:dyDescent="0.25">
      <c r="A67" s="18">
        <v>4225</v>
      </c>
      <c r="B67" s="1" t="s">
        <v>113</v>
      </c>
      <c r="C67" s="117">
        <v>0</v>
      </c>
      <c r="D67" s="83">
        <v>125</v>
      </c>
      <c r="E67" s="83">
        <f t="shared" si="9"/>
        <v>125</v>
      </c>
      <c r="F67" s="85">
        <v>0</v>
      </c>
      <c r="G67" s="85">
        <v>0</v>
      </c>
      <c r="H67" s="85">
        <v>125</v>
      </c>
      <c r="I67" s="85">
        <v>0</v>
      </c>
      <c r="J67" s="85">
        <v>0</v>
      </c>
      <c r="K67" s="85">
        <v>0</v>
      </c>
      <c r="L67" s="85">
        <v>0</v>
      </c>
      <c r="M67" s="113"/>
      <c r="N67" s="113"/>
    </row>
    <row r="68" spans="1:14" ht="19.5" customHeight="1" x14ac:dyDescent="0.25">
      <c r="A68" s="18">
        <v>4226</v>
      </c>
      <c r="B68" s="1" t="s">
        <v>56</v>
      </c>
      <c r="C68" s="117">
        <v>0</v>
      </c>
      <c r="D68" s="83">
        <f>E68+F68+G68+H68+I68+J68+K68</f>
        <v>0</v>
      </c>
      <c r="E68" s="83">
        <f t="shared" si="9"/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113"/>
      <c r="N68" s="113"/>
    </row>
    <row r="69" spans="1:14" ht="30" customHeight="1" x14ac:dyDescent="0.25">
      <c r="A69" s="21">
        <v>4227</v>
      </c>
      <c r="B69" s="22" t="s">
        <v>51</v>
      </c>
      <c r="C69" s="117">
        <v>10000</v>
      </c>
      <c r="D69" s="83">
        <v>13835</v>
      </c>
      <c r="E69" s="83">
        <f t="shared" si="9"/>
        <v>23835</v>
      </c>
      <c r="F69" s="85">
        <v>14900</v>
      </c>
      <c r="G69" s="85">
        <v>0</v>
      </c>
      <c r="H69" s="85">
        <v>0</v>
      </c>
      <c r="I69" s="85">
        <v>0</v>
      </c>
      <c r="J69" s="85">
        <v>3735</v>
      </c>
      <c r="K69" s="85">
        <v>0</v>
      </c>
      <c r="L69" s="85">
        <v>5200</v>
      </c>
      <c r="M69" s="113"/>
      <c r="N69" s="113"/>
    </row>
    <row r="70" spans="1:14" ht="15.75" x14ac:dyDescent="0.25">
      <c r="A70" s="26" t="s">
        <v>66</v>
      </c>
      <c r="B70" s="27"/>
      <c r="C70" s="87">
        <f>C71+C75+C79+C83</f>
        <v>286900</v>
      </c>
      <c r="D70" s="83">
        <f>D71+D75+D79+D83</f>
        <v>14800</v>
      </c>
      <c r="E70" s="83">
        <f t="shared" si="9"/>
        <v>301700</v>
      </c>
      <c r="F70" s="87">
        <f t="shared" ref="F70:L70" si="20">F71+F75+F79+F83</f>
        <v>301700</v>
      </c>
      <c r="G70" s="87">
        <f t="shared" si="20"/>
        <v>0</v>
      </c>
      <c r="H70" s="87">
        <f t="shared" si="20"/>
        <v>0</v>
      </c>
      <c r="I70" s="87">
        <f t="shared" si="20"/>
        <v>0</v>
      </c>
      <c r="J70" s="87">
        <f t="shared" si="20"/>
        <v>0</v>
      </c>
      <c r="K70" s="87">
        <f t="shared" si="20"/>
        <v>0</v>
      </c>
      <c r="L70" s="87">
        <f t="shared" si="20"/>
        <v>0</v>
      </c>
      <c r="M70" s="119"/>
      <c r="N70" s="119"/>
    </row>
    <row r="71" spans="1:14" ht="33" customHeight="1" x14ac:dyDescent="0.25">
      <c r="A71" s="159" t="s">
        <v>59</v>
      </c>
      <c r="B71" s="160"/>
      <c r="C71" s="87">
        <f t="shared" ref="C71:L73" si="21">C72</f>
        <v>53000</v>
      </c>
      <c r="D71" s="83">
        <f>D72</f>
        <v>-16700</v>
      </c>
      <c r="E71" s="83">
        <f t="shared" si="9"/>
        <v>36300</v>
      </c>
      <c r="F71" s="86">
        <f t="shared" si="21"/>
        <v>36300</v>
      </c>
      <c r="G71" s="86">
        <f>G72</f>
        <v>0</v>
      </c>
      <c r="H71" s="86">
        <f t="shared" si="21"/>
        <v>0</v>
      </c>
      <c r="I71" s="86">
        <f>I72</f>
        <v>0</v>
      </c>
      <c r="J71" s="86">
        <f t="shared" si="21"/>
        <v>0</v>
      </c>
      <c r="K71" s="86">
        <f t="shared" si="21"/>
        <v>0</v>
      </c>
      <c r="L71" s="86">
        <f t="shared" si="21"/>
        <v>0</v>
      </c>
      <c r="M71" s="112"/>
      <c r="N71" s="112"/>
    </row>
    <row r="72" spans="1:14" ht="25.5" customHeight="1" x14ac:dyDescent="0.25">
      <c r="A72" s="19">
        <v>32</v>
      </c>
      <c r="B72" s="20" t="s">
        <v>17</v>
      </c>
      <c r="C72" s="87">
        <f t="shared" si="21"/>
        <v>53000</v>
      </c>
      <c r="D72" s="83">
        <f>D73</f>
        <v>-16700</v>
      </c>
      <c r="E72" s="83">
        <f t="shared" si="9"/>
        <v>36300</v>
      </c>
      <c r="F72" s="86">
        <f t="shared" si="21"/>
        <v>36300</v>
      </c>
      <c r="G72" s="86">
        <f>G73</f>
        <v>0</v>
      </c>
      <c r="H72" s="86">
        <f t="shared" si="21"/>
        <v>0</v>
      </c>
      <c r="I72" s="86">
        <f>I73</f>
        <v>0</v>
      </c>
      <c r="J72" s="86">
        <f t="shared" si="21"/>
        <v>0</v>
      </c>
      <c r="K72" s="86">
        <f t="shared" si="21"/>
        <v>0</v>
      </c>
      <c r="L72" s="86">
        <f t="shared" si="21"/>
        <v>0</v>
      </c>
      <c r="M72" s="112"/>
      <c r="N72" s="112"/>
    </row>
    <row r="73" spans="1:14" ht="30.75" customHeight="1" x14ac:dyDescent="0.25">
      <c r="A73" s="28">
        <v>329</v>
      </c>
      <c r="B73" s="31" t="s">
        <v>39</v>
      </c>
      <c r="C73" s="87">
        <f t="shared" si="21"/>
        <v>53000</v>
      </c>
      <c r="D73" s="83">
        <f>D74</f>
        <v>-16700</v>
      </c>
      <c r="E73" s="83">
        <f t="shared" si="9"/>
        <v>36300</v>
      </c>
      <c r="F73" s="86">
        <f t="shared" si="21"/>
        <v>36300</v>
      </c>
      <c r="G73" s="86">
        <f>G74</f>
        <v>0</v>
      </c>
      <c r="H73" s="86">
        <f t="shared" si="21"/>
        <v>0</v>
      </c>
      <c r="I73" s="86">
        <f>I74</f>
        <v>0</v>
      </c>
      <c r="J73" s="86">
        <f t="shared" si="21"/>
        <v>0</v>
      </c>
      <c r="K73" s="86">
        <f t="shared" si="21"/>
        <v>0</v>
      </c>
      <c r="L73" s="86">
        <f t="shared" si="21"/>
        <v>0</v>
      </c>
      <c r="M73" s="112"/>
      <c r="N73" s="112"/>
    </row>
    <row r="74" spans="1:14" ht="29.25" customHeight="1" x14ac:dyDescent="0.25">
      <c r="A74" s="21">
        <v>3291</v>
      </c>
      <c r="B74" s="22" t="s">
        <v>57</v>
      </c>
      <c r="C74" s="117">
        <v>53000</v>
      </c>
      <c r="D74" s="83">
        <v>-16700</v>
      </c>
      <c r="E74" s="83">
        <f t="shared" si="9"/>
        <v>36300</v>
      </c>
      <c r="F74" s="85">
        <v>36300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113"/>
      <c r="N74" s="113"/>
    </row>
    <row r="75" spans="1:14" ht="31.5" customHeight="1" x14ac:dyDescent="0.25">
      <c r="A75" s="159" t="s">
        <v>60</v>
      </c>
      <c r="B75" s="160"/>
      <c r="C75" s="87">
        <f t="shared" ref="C75:L77" si="22">C76</f>
        <v>80000</v>
      </c>
      <c r="D75" s="83">
        <f>D76</f>
        <v>-80000</v>
      </c>
      <c r="E75" s="83">
        <f t="shared" si="9"/>
        <v>0</v>
      </c>
      <c r="F75" s="86">
        <f t="shared" si="22"/>
        <v>0</v>
      </c>
      <c r="G75" s="86">
        <f>G76</f>
        <v>0</v>
      </c>
      <c r="H75" s="86">
        <f t="shared" si="22"/>
        <v>0</v>
      </c>
      <c r="I75" s="86">
        <f>I76</f>
        <v>0</v>
      </c>
      <c r="J75" s="86">
        <f t="shared" si="22"/>
        <v>0</v>
      </c>
      <c r="K75" s="86">
        <f t="shared" si="22"/>
        <v>0</v>
      </c>
      <c r="L75" s="86">
        <f t="shared" si="22"/>
        <v>0</v>
      </c>
      <c r="M75" s="112"/>
      <c r="N75" s="112"/>
    </row>
    <row r="76" spans="1:14" ht="47.25" x14ac:dyDescent="0.25">
      <c r="A76" s="19">
        <v>37</v>
      </c>
      <c r="B76" s="23" t="s">
        <v>61</v>
      </c>
      <c r="C76" s="87">
        <f t="shared" si="22"/>
        <v>80000</v>
      </c>
      <c r="D76" s="83">
        <f>D77</f>
        <v>-80000</v>
      </c>
      <c r="E76" s="83">
        <f t="shared" si="9"/>
        <v>0</v>
      </c>
      <c r="F76" s="86">
        <f t="shared" si="22"/>
        <v>0</v>
      </c>
      <c r="G76" s="86">
        <f>G77</f>
        <v>0</v>
      </c>
      <c r="H76" s="86">
        <f t="shared" si="22"/>
        <v>0</v>
      </c>
      <c r="I76" s="86">
        <f>I77</f>
        <v>0</v>
      </c>
      <c r="J76" s="86">
        <f t="shared" si="22"/>
        <v>0</v>
      </c>
      <c r="K76" s="86">
        <f t="shared" si="22"/>
        <v>0</v>
      </c>
      <c r="L76" s="86">
        <f t="shared" si="22"/>
        <v>0</v>
      </c>
      <c r="M76" s="112"/>
      <c r="N76" s="112"/>
    </row>
    <row r="77" spans="1:14" ht="30.75" customHeight="1" x14ac:dyDescent="0.25">
      <c r="A77" s="28">
        <v>372</v>
      </c>
      <c r="B77" s="29" t="s">
        <v>74</v>
      </c>
      <c r="C77" s="87">
        <f t="shared" si="22"/>
        <v>80000</v>
      </c>
      <c r="D77" s="83">
        <f>D78</f>
        <v>-80000</v>
      </c>
      <c r="E77" s="83">
        <f t="shared" si="9"/>
        <v>0</v>
      </c>
      <c r="F77" s="86">
        <f t="shared" si="22"/>
        <v>0</v>
      </c>
      <c r="G77" s="86">
        <f>G78</f>
        <v>0</v>
      </c>
      <c r="H77" s="86">
        <f t="shared" si="22"/>
        <v>0</v>
      </c>
      <c r="I77" s="86">
        <f>I78</f>
        <v>0</v>
      </c>
      <c r="J77" s="86">
        <f t="shared" si="22"/>
        <v>0</v>
      </c>
      <c r="K77" s="86">
        <f t="shared" si="22"/>
        <v>0</v>
      </c>
      <c r="L77" s="86">
        <f t="shared" si="22"/>
        <v>0</v>
      </c>
      <c r="M77" s="112"/>
      <c r="N77" s="112"/>
    </row>
    <row r="78" spans="1:14" ht="31.5" x14ac:dyDescent="0.25">
      <c r="A78" s="21">
        <v>3722</v>
      </c>
      <c r="B78" s="22" t="s">
        <v>62</v>
      </c>
      <c r="C78" s="117">
        <v>80000</v>
      </c>
      <c r="D78" s="83">
        <v>-80000</v>
      </c>
      <c r="E78" s="83">
        <f t="shared" si="9"/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113"/>
      <c r="N78" s="113"/>
    </row>
    <row r="79" spans="1:14" ht="31.5" customHeight="1" x14ac:dyDescent="0.25">
      <c r="A79" s="163" t="s">
        <v>63</v>
      </c>
      <c r="B79" s="164"/>
      <c r="C79" s="87">
        <f t="shared" ref="C79:L81" si="23">C80</f>
        <v>150000</v>
      </c>
      <c r="D79" s="83">
        <f>D80</f>
        <v>111800</v>
      </c>
      <c r="E79" s="83">
        <f t="shared" si="9"/>
        <v>261800</v>
      </c>
      <c r="F79" s="86">
        <f t="shared" si="23"/>
        <v>261800</v>
      </c>
      <c r="G79" s="86">
        <f>G80</f>
        <v>0</v>
      </c>
      <c r="H79" s="86">
        <f t="shared" si="23"/>
        <v>0</v>
      </c>
      <c r="I79" s="86">
        <f>I80</f>
        <v>0</v>
      </c>
      <c r="J79" s="86">
        <f t="shared" si="23"/>
        <v>0</v>
      </c>
      <c r="K79" s="86">
        <f t="shared" si="23"/>
        <v>0</v>
      </c>
      <c r="L79" s="86">
        <f t="shared" si="23"/>
        <v>0</v>
      </c>
      <c r="M79" s="112"/>
      <c r="N79" s="112"/>
    </row>
    <row r="80" spans="1:14" ht="33" customHeight="1" x14ac:dyDescent="0.25">
      <c r="A80" s="19">
        <v>37</v>
      </c>
      <c r="B80" s="23" t="s">
        <v>61</v>
      </c>
      <c r="C80" s="87">
        <f t="shared" si="23"/>
        <v>150000</v>
      </c>
      <c r="D80" s="83">
        <f>D81</f>
        <v>111800</v>
      </c>
      <c r="E80" s="83">
        <f t="shared" si="9"/>
        <v>261800</v>
      </c>
      <c r="F80" s="86">
        <f t="shared" si="23"/>
        <v>261800</v>
      </c>
      <c r="G80" s="86">
        <f>G81</f>
        <v>0</v>
      </c>
      <c r="H80" s="86">
        <f t="shared" si="23"/>
        <v>0</v>
      </c>
      <c r="I80" s="86">
        <f>I81</f>
        <v>0</v>
      </c>
      <c r="J80" s="86">
        <f t="shared" si="23"/>
        <v>0</v>
      </c>
      <c r="K80" s="86">
        <f t="shared" si="23"/>
        <v>0</v>
      </c>
      <c r="L80" s="86">
        <f t="shared" si="23"/>
        <v>0</v>
      </c>
      <c r="M80" s="112"/>
      <c r="N80" s="112"/>
    </row>
    <row r="81" spans="1:14" ht="35.25" customHeight="1" x14ac:dyDescent="0.25">
      <c r="A81" s="28">
        <v>372</v>
      </c>
      <c r="B81" s="29" t="s">
        <v>74</v>
      </c>
      <c r="C81" s="87">
        <f t="shared" si="23"/>
        <v>150000</v>
      </c>
      <c r="D81" s="83">
        <f>D82</f>
        <v>111800</v>
      </c>
      <c r="E81" s="83">
        <f t="shared" si="9"/>
        <v>261800</v>
      </c>
      <c r="F81" s="86">
        <f t="shared" si="23"/>
        <v>261800</v>
      </c>
      <c r="G81" s="86">
        <f>G82</f>
        <v>0</v>
      </c>
      <c r="H81" s="86">
        <f t="shared" si="23"/>
        <v>0</v>
      </c>
      <c r="I81" s="86">
        <f>I82</f>
        <v>0</v>
      </c>
      <c r="J81" s="86">
        <f t="shared" si="23"/>
        <v>0</v>
      </c>
      <c r="K81" s="86">
        <f t="shared" si="23"/>
        <v>0</v>
      </c>
      <c r="L81" s="86">
        <f t="shared" si="23"/>
        <v>0</v>
      </c>
      <c r="M81" s="112"/>
      <c r="N81" s="112"/>
    </row>
    <row r="82" spans="1:14" ht="35.25" customHeight="1" x14ac:dyDescent="0.25">
      <c r="A82" s="21">
        <v>3722</v>
      </c>
      <c r="B82" s="22" t="s">
        <v>62</v>
      </c>
      <c r="C82" s="117">
        <v>150000</v>
      </c>
      <c r="D82" s="83">
        <v>111800</v>
      </c>
      <c r="E82" s="83">
        <f t="shared" si="9"/>
        <v>261800</v>
      </c>
      <c r="F82" s="85">
        <v>261800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113"/>
      <c r="N82" s="113"/>
    </row>
    <row r="83" spans="1:14" ht="29.25" customHeight="1" x14ac:dyDescent="0.25">
      <c r="A83" s="159" t="s">
        <v>65</v>
      </c>
      <c r="B83" s="160"/>
      <c r="C83" s="87">
        <f t="shared" ref="C83:L85" si="24">C84</f>
        <v>3900</v>
      </c>
      <c r="D83" s="83">
        <f>D84</f>
        <v>-300</v>
      </c>
      <c r="E83" s="83">
        <f t="shared" si="9"/>
        <v>3600</v>
      </c>
      <c r="F83" s="86">
        <f t="shared" si="24"/>
        <v>3600</v>
      </c>
      <c r="G83" s="86">
        <f>G84</f>
        <v>0</v>
      </c>
      <c r="H83" s="86">
        <f t="shared" si="24"/>
        <v>0</v>
      </c>
      <c r="I83" s="86">
        <f>I84</f>
        <v>0</v>
      </c>
      <c r="J83" s="86">
        <f t="shared" si="24"/>
        <v>0</v>
      </c>
      <c r="K83" s="86">
        <f t="shared" si="24"/>
        <v>0</v>
      </c>
      <c r="L83" s="86">
        <f t="shared" si="24"/>
        <v>0</v>
      </c>
      <c r="M83" s="112"/>
      <c r="N83" s="112"/>
    </row>
    <row r="84" spans="1:14" ht="32.25" customHeight="1" x14ac:dyDescent="0.25">
      <c r="A84" s="19">
        <v>42</v>
      </c>
      <c r="B84" s="23" t="s">
        <v>48</v>
      </c>
      <c r="C84" s="87">
        <f t="shared" si="24"/>
        <v>3900</v>
      </c>
      <c r="D84" s="83">
        <f>D85</f>
        <v>-300</v>
      </c>
      <c r="E84" s="83">
        <f t="shared" si="9"/>
        <v>3600</v>
      </c>
      <c r="F84" s="86">
        <f t="shared" si="24"/>
        <v>3600</v>
      </c>
      <c r="G84" s="86">
        <f>G85</f>
        <v>0</v>
      </c>
      <c r="H84" s="86">
        <f t="shared" si="24"/>
        <v>0</v>
      </c>
      <c r="I84" s="86">
        <f>I85</f>
        <v>0</v>
      </c>
      <c r="J84" s="86">
        <f t="shared" si="24"/>
        <v>0</v>
      </c>
      <c r="K84" s="86">
        <f t="shared" si="24"/>
        <v>0</v>
      </c>
      <c r="L84" s="86">
        <f t="shared" si="24"/>
        <v>0</v>
      </c>
      <c r="M84" s="112"/>
      <c r="N84" s="112"/>
    </row>
    <row r="85" spans="1:14" ht="29.25" customHeight="1" x14ac:dyDescent="0.25">
      <c r="A85" s="28">
        <v>424</v>
      </c>
      <c r="B85" s="29" t="s">
        <v>75</v>
      </c>
      <c r="C85" s="87">
        <f t="shared" si="24"/>
        <v>3900</v>
      </c>
      <c r="D85" s="83">
        <f>D86</f>
        <v>-300</v>
      </c>
      <c r="E85" s="83">
        <f t="shared" si="9"/>
        <v>3600</v>
      </c>
      <c r="F85" s="86">
        <f t="shared" si="24"/>
        <v>3600</v>
      </c>
      <c r="G85" s="86">
        <f>G86</f>
        <v>0</v>
      </c>
      <c r="H85" s="86">
        <f t="shared" si="24"/>
        <v>0</v>
      </c>
      <c r="I85" s="86">
        <f>I86</f>
        <v>0</v>
      </c>
      <c r="J85" s="86">
        <f t="shared" si="24"/>
        <v>0</v>
      </c>
      <c r="K85" s="86">
        <f t="shared" si="24"/>
        <v>0</v>
      </c>
      <c r="L85" s="86">
        <f t="shared" si="24"/>
        <v>0</v>
      </c>
      <c r="M85" s="112"/>
      <c r="N85" s="112"/>
    </row>
    <row r="86" spans="1:14" ht="15.75" x14ac:dyDescent="0.25">
      <c r="A86" s="21">
        <v>4241</v>
      </c>
      <c r="B86" s="22" t="s">
        <v>64</v>
      </c>
      <c r="C86" s="117">
        <v>3900</v>
      </c>
      <c r="D86" s="83">
        <v>-300</v>
      </c>
      <c r="E86" s="83">
        <f t="shared" si="9"/>
        <v>3600</v>
      </c>
      <c r="F86" s="85">
        <v>3600</v>
      </c>
      <c r="G86" s="85">
        <v>0</v>
      </c>
      <c r="H86" s="85"/>
      <c r="I86" s="85">
        <v>0</v>
      </c>
      <c r="J86" s="85"/>
      <c r="K86" s="85"/>
      <c r="L86" s="85"/>
      <c r="M86" s="113"/>
      <c r="N86" s="113"/>
    </row>
    <row r="87" spans="1:14" ht="26.25" customHeight="1" x14ac:dyDescent="0.25">
      <c r="A87" s="152" t="s">
        <v>69</v>
      </c>
      <c r="B87" s="153"/>
      <c r="C87" s="118">
        <f>C10+C70</f>
        <v>12496399</v>
      </c>
      <c r="D87" s="83">
        <f>D10+D70</f>
        <v>45088</v>
      </c>
      <c r="E87" s="83">
        <f>F87+G87+H87+I87+J87+K87+L87</f>
        <v>12541487</v>
      </c>
      <c r="F87" s="118">
        <f t="shared" ref="F87:L87" si="25">F10+F70</f>
        <v>1760450</v>
      </c>
      <c r="G87" s="118">
        <f t="shared" si="25"/>
        <v>272899</v>
      </c>
      <c r="H87" s="118">
        <f t="shared" si="25"/>
        <v>169557</v>
      </c>
      <c r="I87" s="118">
        <f t="shared" si="25"/>
        <v>9935651</v>
      </c>
      <c r="J87" s="118">
        <f t="shared" si="25"/>
        <v>391775</v>
      </c>
      <c r="K87" s="118">
        <f t="shared" si="25"/>
        <v>5955</v>
      </c>
      <c r="L87" s="118">
        <f t="shared" si="25"/>
        <v>5200</v>
      </c>
      <c r="M87" s="114"/>
      <c r="N87" s="114"/>
    </row>
    <row r="90" spans="1:14" ht="18.75" x14ac:dyDescent="0.3">
      <c r="A90" s="142" t="s">
        <v>123</v>
      </c>
      <c r="B90" s="103"/>
    </row>
    <row r="91" spans="1:14" ht="18.75" x14ac:dyDescent="0.3">
      <c r="H91" s="102" t="s">
        <v>77</v>
      </c>
      <c r="I91" s="102"/>
      <c r="J91" s="102"/>
      <c r="K91" s="102"/>
    </row>
    <row r="94" spans="1:14" ht="15.75" x14ac:dyDescent="0.25">
      <c r="E94" s="37" t="s">
        <v>76</v>
      </c>
    </row>
  </sheetData>
  <mergeCells count="11">
    <mergeCell ref="A87:B87"/>
    <mergeCell ref="A5:L5"/>
    <mergeCell ref="A59:B59"/>
    <mergeCell ref="M7:N7"/>
    <mergeCell ref="K7:L7"/>
    <mergeCell ref="A71:B71"/>
    <mergeCell ref="A10:B10"/>
    <mergeCell ref="A11:B11"/>
    <mergeCell ref="A75:B75"/>
    <mergeCell ref="A79:B79"/>
    <mergeCell ref="A83:B83"/>
  </mergeCells>
  <phoneticPr fontId="38" type="noConversion"/>
  <pageMargins left="0.19685039370078741" right="0" top="0.15748031496062992" bottom="0.15748031496062992" header="0" footer="0"/>
  <pageSetup paperSize="9" scale="7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1" workbookViewId="0">
      <selection activeCell="O31" sqref="O31"/>
    </sheetView>
  </sheetViews>
  <sheetFormatPr defaultRowHeight="15" x14ac:dyDescent="0.25"/>
  <cols>
    <col min="1" max="1" width="10" customWidth="1"/>
    <col min="2" max="2" width="54.85546875" customWidth="1"/>
    <col min="3" max="3" width="14" customWidth="1"/>
    <col min="4" max="4" width="13.28515625" customWidth="1"/>
    <col min="5" max="5" width="11.42578125" customWidth="1"/>
    <col min="6" max="6" width="14.28515625" customWidth="1"/>
    <col min="7" max="7" width="10.28515625" customWidth="1"/>
    <col min="8" max="8" width="13.85546875" customWidth="1"/>
    <col min="9" max="9" width="12.28515625" customWidth="1"/>
  </cols>
  <sheetData>
    <row r="1" spans="1:9" ht="5.25" customHeight="1" x14ac:dyDescent="0.25"/>
    <row r="2" spans="1:9" ht="18.75" customHeight="1" thickBot="1" x14ac:dyDescent="0.35">
      <c r="A2" s="40" t="s">
        <v>70</v>
      </c>
      <c r="B2" s="40"/>
    </row>
    <row r="3" spans="1:9" ht="18.75" customHeight="1" thickBot="1" x14ac:dyDescent="0.35">
      <c r="A3" s="7" t="s">
        <v>71</v>
      </c>
      <c r="B3" s="41"/>
    </row>
    <row r="4" spans="1:9" ht="7.5" customHeight="1" x14ac:dyDescent="0.25"/>
    <row r="5" spans="1:9" ht="5.25" customHeight="1" x14ac:dyDescent="0.25"/>
    <row r="6" spans="1:9" ht="15.75" customHeight="1" x14ac:dyDescent="0.25">
      <c r="A6" s="147" t="s">
        <v>119</v>
      </c>
      <c r="B6" s="147"/>
      <c r="C6" s="147"/>
      <c r="D6" s="147"/>
      <c r="E6" s="147"/>
      <c r="F6" s="147"/>
      <c r="G6" s="147"/>
      <c r="H6" s="147"/>
    </row>
    <row r="7" spans="1:9" ht="5.25" customHeight="1" x14ac:dyDescent="0.25"/>
    <row r="8" spans="1:9" ht="4.5" customHeight="1" x14ac:dyDescent="0.25"/>
    <row r="9" spans="1:9" ht="19.5" customHeight="1" x14ac:dyDescent="0.25">
      <c r="A9" s="170" t="s">
        <v>125</v>
      </c>
      <c r="B9" s="171"/>
      <c r="C9" s="171"/>
      <c r="D9" s="171"/>
      <c r="E9" s="171"/>
      <c r="F9" s="171"/>
      <c r="G9" s="171"/>
      <c r="H9" s="171"/>
      <c r="I9" s="171"/>
    </row>
    <row r="10" spans="1:9" ht="77.25" customHeight="1" x14ac:dyDescent="0.25">
      <c r="A10" s="93" t="s">
        <v>88</v>
      </c>
      <c r="B10" s="92" t="s">
        <v>89</v>
      </c>
      <c r="C10" s="89" t="s">
        <v>7</v>
      </c>
      <c r="D10" s="90" t="s">
        <v>3</v>
      </c>
      <c r="E10" s="90" t="s">
        <v>4</v>
      </c>
      <c r="F10" s="120" t="s">
        <v>124</v>
      </c>
      <c r="G10" s="90" t="s">
        <v>78</v>
      </c>
      <c r="H10" s="90" t="s">
        <v>79</v>
      </c>
      <c r="I10" s="91" t="s">
        <v>120</v>
      </c>
    </row>
    <row r="11" spans="1:9" ht="24.75" customHeight="1" x14ac:dyDescent="0.25">
      <c r="A11" s="94">
        <v>632</v>
      </c>
      <c r="B11" s="143" t="s">
        <v>121</v>
      </c>
      <c r="C11" s="99">
        <f t="shared" ref="C11:I13" si="0">C12</f>
        <v>0</v>
      </c>
      <c r="D11" s="99">
        <f t="shared" si="0"/>
        <v>0</v>
      </c>
      <c r="E11" s="99">
        <f t="shared" si="0"/>
        <v>0</v>
      </c>
      <c r="F11" s="99">
        <f>F12</f>
        <v>938</v>
      </c>
      <c r="G11" s="99">
        <f t="shared" si="0"/>
        <v>0</v>
      </c>
      <c r="H11" s="99">
        <f t="shared" si="0"/>
        <v>0</v>
      </c>
      <c r="I11" s="99">
        <f t="shared" si="0"/>
        <v>0</v>
      </c>
    </row>
    <row r="12" spans="1:9" ht="21" customHeight="1" x14ac:dyDescent="0.25">
      <c r="A12" s="95">
        <v>6323</v>
      </c>
      <c r="B12" s="144" t="s">
        <v>122</v>
      </c>
      <c r="C12" s="98">
        <v>0</v>
      </c>
      <c r="D12" s="97"/>
      <c r="E12" s="97">
        <v>0</v>
      </c>
      <c r="F12" s="97">
        <v>938</v>
      </c>
      <c r="G12" s="97">
        <v>0</v>
      </c>
      <c r="H12" s="97">
        <v>0</v>
      </c>
      <c r="I12" s="97">
        <v>0</v>
      </c>
    </row>
    <row r="13" spans="1:9" ht="30.75" customHeight="1" x14ac:dyDescent="0.25">
      <c r="A13" s="94">
        <v>636</v>
      </c>
      <c r="B13" s="89" t="s">
        <v>90</v>
      </c>
      <c r="C13" s="99">
        <f t="shared" si="0"/>
        <v>0</v>
      </c>
      <c r="D13" s="99">
        <f t="shared" si="0"/>
        <v>0</v>
      </c>
      <c r="E13" s="99">
        <f t="shared" si="0"/>
        <v>0</v>
      </c>
      <c r="F13" s="99">
        <f t="shared" si="0"/>
        <v>9935651</v>
      </c>
      <c r="G13" s="99">
        <f t="shared" si="0"/>
        <v>0</v>
      </c>
      <c r="H13" s="99">
        <f t="shared" si="0"/>
        <v>0</v>
      </c>
      <c r="I13" s="99">
        <f t="shared" si="0"/>
        <v>0</v>
      </c>
    </row>
    <row r="14" spans="1:9" ht="28.5" customHeight="1" x14ac:dyDescent="0.25">
      <c r="A14" s="95">
        <v>6361</v>
      </c>
      <c r="B14" s="145" t="s">
        <v>90</v>
      </c>
      <c r="C14" s="98">
        <v>0</v>
      </c>
      <c r="D14" s="97"/>
      <c r="E14" s="97">
        <v>0</v>
      </c>
      <c r="F14" s="97">
        <v>9935651</v>
      </c>
      <c r="G14" s="97">
        <v>0</v>
      </c>
      <c r="H14" s="97">
        <v>0</v>
      </c>
      <c r="I14" s="97">
        <v>0</v>
      </c>
    </row>
    <row r="15" spans="1:9" ht="27.75" customHeight="1" x14ac:dyDescent="0.25">
      <c r="A15" s="94">
        <v>638</v>
      </c>
      <c r="B15" s="89" t="s">
        <v>91</v>
      </c>
      <c r="C15" s="99">
        <f t="shared" ref="C15:I15" si="1">C16</f>
        <v>0</v>
      </c>
      <c r="D15" s="99">
        <f t="shared" si="1"/>
        <v>0</v>
      </c>
      <c r="E15" s="99">
        <f t="shared" si="1"/>
        <v>0</v>
      </c>
      <c r="F15" s="99">
        <f t="shared" si="1"/>
        <v>390837</v>
      </c>
      <c r="G15" s="99">
        <f t="shared" si="1"/>
        <v>0</v>
      </c>
      <c r="H15" s="99">
        <f t="shared" si="1"/>
        <v>0</v>
      </c>
      <c r="I15" s="99">
        <f t="shared" si="1"/>
        <v>0</v>
      </c>
    </row>
    <row r="16" spans="1:9" ht="30.75" customHeight="1" x14ac:dyDescent="0.25">
      <c r="A16" s="95">
        <v>6381</v>
      </c>
      <c r="B16" s="146" t="s">
        <v>91</v>
      </c>
      <c r="C16" s="97">
        <v>0</v>
      </c>
      <c r="D16" s="97">
        <v>0</v>
      </c>
      <c r="E16" s="97">
        <v>0</v>
      </c>
      <c r="F16" s="97">
        <v>390837</v>
      </c>
      <c r="G16" s="97">
        <v>0</v>
      </c>
      <c r="H16" s="97">
        <v>0</v>
      </c>
      <c r="I16" s="97"/>
    </row>
    <row r="17" spans="1:9" x14ac:dyDescent="0.25">
      <c r="A17" s="94">
        <v>641</v>
      </c>
      <c r="B17" s="89" t="s">
        <v>92</v>
      </c>
      <c r="C17" s="99">
        <f>C18+C19</f>
        <v>0</v>
      </c>
      <c r="D17" s="99">
        <f t="shared" ref="D17:I17" si="2">D18+D19</f>
        <v>529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99">
        <f t="shared" si="2"/>
        <v>0</v>
      </c>
    </row>
    <row r="18" spans="1:9" ht="16.5" customHeight="1" x14ac:dyDescent="0.25">
      <c r="A18" s="95">
        <v>6413</v>
      </c>
      <c r="B18" s="146" t="s">
        <v>93</v>
      </c>
      <c r="C18" s="97"/>
      <c r="D18" s="97">
        <v>529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</row>
    <row r="19" spans="1:9" x14ac:dyDescent="0.25">
      <c r="A19" s="96">
        <v>6416</v>
      </c>
      <c r="B19" s="145" t="s">
        <v>94</v>
      </c>
      <c r="C19" s="97"/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</row>
    <row r="20" spans="1:9" ht="15.75" customHeight="1" x14ac:dyDescent="0.25">
      <c r="A20" s="94">
        <v>652</v>
      </c>
      <c r="B20" s="89" t="s">
        <v>95</v>
      </c>
      <c r="C20" s="99">
        <f>C21</f>
        <v>0</v>
      </c>
      <c r="D20" s="99">
        <f t="shared" ref="D20:I20" si="3">D21</f>
        <v>0</v>
      </c>
      <c r="E20" s="99">
        <f t="shared" si="3"/>
        <v>169557</v>
      </c>
      <c r="F20" s="99">
        <f t="shared" si="3"/>
        <v>0</v>
      </c>
      <c r="G20" s="99">
        <f t="shared" si="3"/>
        <v>0</v>
      </c>
      <c r="H20" s="99">
        <f t="shared" si="3"/>
        <v>0</v>
      </c>
      <c r="I20" s="99">
        <f t="shared" si="3"/>
        <v>0</v>
      </c>
    </row>
    <row r="21" spans="1:9" x14ac:dyDescent="0.25">
      <c r="A21" s="96">
        <v>6526</v>
      </c>
      <c r="B21" s="145" t="s">
        <v>96</v>
      </c>
      <c r="C21" s="97">
        <v>0</v>
      </c>
      <c r="D21" s="97"/>
      <c r="E21" s="97">
        <v>169557</v>
      </c>
      <c r="F21" s="97"/>
      <c r="G21" s="97">
        <v>0</v>
      </c>
      <c r="H21" s="97">
        <v>0</v>
      </c>
      <c r="I21" s="97">
        <v>0</v>
      </c>
    </row>
    <row r="22" spans="1:9" ht="17.25" customHeight="1" x14ac:dyDescent="0.25">
      <c r="A22" s="94">
        <v>661</v>
      </c>
      <c r="B22" s="89" t="s">
        <v>97</v>
      </c>
      <c r="C22" s="99">
        <f>C23</f>
        <v>0</v>
      </c>
      <c r="D22" s="99">
        <f t="shared" ref="D22:I22" si="4">D23</f>
        <v>272370</v>
      </c>
      <c r="E22" s="99">
        <f t="shared" si="4"/>
        <v>0</v>
      </c>
      <c r="F22" s="99">
        <f t="shared" si="4"/>
        <v>0</v>
      </c>
      <c r="G22" s="99">
        <f t="shared" si="4"/>
        <v>0</v>
      </c>
      <c r="H22" s="99">
        <f t="shared" si="4"/>
        <v>0</v>
      </c>
      <c r="I22" s="99">
        <f t="shared" si="4"/>
        <v>0</v>
      </c>
    </row>
    <row r="23" spans="1:9" x14ac:dyDescent="0.25">
      <c r="A23" s="96">
        <v>6615</v>
      </c>
      <c r="B23" s="145" t="s">
        <v>98</v>
      </c>
      <c r="C23" s="97">
        <v>0</v>
      </c>
      <c r="D23" s="97">
        <v>272370</v>
      </c>
      <c r="E23" s="97"/>
      <c r="F23" s="97">
        <v>0</v>
      </c>
      <c r="G23" s="97">
        <v>0</v>
      </c>
      <c r="H23" s="97">
        <v>0</v>
      </c>
      <c r="I23" s="97">
        <v>0</v>
      </c>
    </row>
    <row r="24" spans="1:9" x14ac:dyDescent="0.25">
      <c r="A24" s="94">
        <v>663</v>
      </c>
      <c r="B24" s="89" t="s">
        <v>99</v>
      </c>
      <c r="C24" s="99">
        <f>C25+C26</f>
        <v>0</v>
      </c>
      <c r="D24" s="99">
        <f t="shared" ref="D24:I24" si="5">D25+D26</f>
        <v>0</v>
      </c>
      <c r="E24" s="99">
        <f t="shared" si="5"/>
        <v>0</v>
      </c>
      <c r="F24" s="99">
        <f t="shared" si="5"/>
        <v>0</v>
      </c>
      <c r="G24" s="99">
        <f t="shared" si="5"/>
        <v>5955</v>
      </c>
      <c r="H24" s="99">
        <f t="shared" si="5"/>
        <v>0</v>
      </c>
      <c r="I24" s="99">
        <f t="shared" si="5"/>
        <v>0</v>
      </c>
    </row>
    <row r="25" spans="1:9" ht="17.25" customHeight="1" x14ac:dyDescent="0.25">
      <c r="A25" s="96">
        <v>6631</v>
      </c>
      <c r="B25" s="145" t="s">
        <v>100</v>
      </c>
      <c r="C25" s="97">
        <v>0</v>
      </c>
      <c r="D25" s="97"/>
      <c r="E25" s="97">
        <v>0</v>
      </c>
      <c r="F25" s="97">
        <v>0</v>
      </c>
      <c r="G25" s="97">
        <v>5955</v>
      </c>
      <c r="H25" s="97">
        <v>0</v>
      </c>
      <c r="I25" s="97">
        <v>0</v>
      </c>
    </row>
    <row r="26" spans="1:9" ht="17.25" customHeight="1" x14ac:dyDescent="0.25">
      <c r="A26" s="96">
        <v>6632</v>
      </c>
      <c r="B26" s="145" t="s">
        <v>101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</row>
    <row r="27" spans="1:9" ht="30" customHeight="1" x14ac:dyDescent="0.25">
      <c r="A27" s="94">
        <v>671</v>
      </c>
      <c r="B27" s="89" t="s">
        <v>102</v>
      </c>
      <c r="C27" s="99">
        <f>C28+C29</f>
        <v>1760450</v>
      </c>
      <c r="D27" s="99">
        <f t="shared" ref="D27:I27" si="6">D28+D29</f>
        <v>0</v>
      </c>
      <c r="E27" s="99">
        <f t="shared" si="6"/>
        <v>0</v>
      </c>
      <c r="F27" s="99">
        <f t="shared" si="6"/>
        <v>0</v>
      </c>
      <c r="G27" s="99">
        <f t="shared" si="6"/>
        <v>0</v>
      </c>
      <c r="H27" s="99">
        <f t="shared" si="6"/>
        <v>0</v>
      </c>
      <c r="I27" s="99">
        <f t="shared" si="6"/>
        <v>0</v>
      </c>
    </row>
    <row r="28" spans="1:9" ht="18" customHeight="1" x14ac:dyDescent="0.25">
      <c r="A28" s="96">
        <v>6711</v>
      </c>
      <c r="B28" s="145" t="s">
        <v>103</v>
      </c>
      <c r="C28" s="97">
        <v>1691100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</row>
    <row r="29" spans="1:9" ht="27.75" customHeight="1" x14ac:dyDescent="0.25">
      <c r="A29" s="96">
        <v>6712</v>
      </c>
      <c r="B29" s="145" t="s">
        <v>104</v>
      </c>
      <c r="C29" s="97">
        <v>69350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</row>
    <row r="30" spans="1:9" x14ac:dyDescent="0.25">
      <c r="A30" s="94">
        <v>721</v>
      </c>
      <c r="B30" s="89" t="s">
        <v>105</v>
      </c>
      <c r="C30" s="99">
        <f>C31</f>
        <v>0</v>
      </c>
      <c r="D30" s="99">
        <f t="shared" ref="D30:I30" si="7">D31</f>
        <v>0</v>
      </c>
      <c r="E30" s="99">
        <f t="shared" si="7"/>
        <v>0</v>
      </c>
      <c r="F30" s="99">
        <f t="shared" si="7"/>
        <v>0</v>
      </c>
      <c r="G30" s="99">
        <f t="shared" si="7"/>
        <v>0</v>
      </c>
      <c r="H30" s="99">
        <f t="shared" si="7"/>
        <v>5200</v>
      </c>
      <c r="I30" s="99">
        <f t="shared" si="7"/>
        <v>0</v>
      </c>
    </row>
    <row r="31" spans="1:9" ht="18" customHeight="1" x14ac:dyDescent="0.25">
      <c r="A31" s="96">
        <v>7211</v>
      </c>
      <c r="B31" s="145" t="s">
        <v>106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5200</v>
      </c>
      <c r="I31" s="97">
        <v>0</v>
      </c>
    </row>
    <row r="32" spans="1:9" ht="20.25" customHeight="1" x14ac:dyDescent="0.25">
      <c r="A32" s="136" t="s">
        <v>107</v>
      </c>
      <c r="B32" s="137"/>
      <c r="C32" s="100">
        <f t="shared" ref="C32:I32" si="8">C11+C13+C15+C17+C20+C22+C24+C27+C30</f>
        <v>1760450</v>
      </c>
      <c r="D32" s="100">
        <f t="shared" si="8"/>
        <v>272899</v>
      </c>
      <c r="E32" s="100">
        <f t="shared" si="8"/>
        <v>169557</v>
      </c>
      <c r="F32" s="100">
        <f t="shared" si="8"/>
        <v>10327426</v>
      </c>
      <c r="G32" s="100">
        <f t="shared" si="8"/>
        <v>5955</v>
      </c>
      <c r="H32" s="100">
        <f t="shared" si="8"/>
        <v>5200</v>
      </c>
      <c r="I32" s="100">
        <f t="shared" si="8"/>
        <v>0</v>
      </c>
    </row>
    <row r="33" spans="1:9" ht="24.75" customHeight="1" x14ac:dyDescent="0.25">
      <c r="A33" s="165" t="s">
        <v>126</v>
      </c>
      <c r="B33" s="166"/>
      <c r="C33" s="167">
        <f>C32+D32+E32+F32+G32+H32+I32</f>
        <v>12541487</v>
      </c>
      <c r="D33" s="168"/>
      <c r="E33" s="168"/>
      <c r="F33" s="168"/>
      <c r="G33" s="168"/>
      <c r="H33" s="168"/>
      <c r="I33" s="169"/>
    </row>
    <row r="34" spans="1:9" x14ac:dyDescent="0.25">
      <c r="A34" s="121"/>
      <c r="B34" s="122"/>
      <c r="C34" s="123"/>
      <c r="D34" s="124"/>
      <c r="E34" s="124"/>
      <c r="F34" s="124"/>
      <c r="G34" s="124"/>
      <c r="H34" s="124"/>
      <c r="I34" s="125"/>
    </row>
    <row r="35" spans="1:9" x14ac:dyDescent="0.25">
      <c r="A35" s="126"/>
      <c r="B35" s="127"/>
      <c r="C35" s="128"/>
      <c r="D35" s="128"/>
      <c r="E35" s="128"/>
      <c r="F35" s="128"/>
      <c r="G35" s="128"/>
      <c r="H35" s="128"/>
      <c r="I35" s="128"/>
    </row>
    <row r="36" spans="1:9" x14ac:dyDescent="0.25">
      <c r="A36" s="129"/>
      <c r="B36" s="130"/>
      <c r="C36" s="131"/>
      <c r="D36" s="132"/>
      <c r="E36" s="132"/>
      <c r="F36" s="132"/>
      <c r="G36" s="132"/>
      <c r="H36" s="132"/>
      <c r="I36" s="132"/>
    </row>
    <row r="37" spans="1:9" x14ac:dyDescent="0.25">
      <c r="A37" s="126"/>
      <c r="B37" s="127"/>
      <c r="C37" s="128"/>
      <c r="D37" s="128"/>
      <c r="E37" s="128"/>
      <c r="F37" s="128"/>
      <c r="G37" s="128"/>
      <c r="H37" s="128"/>
      <c r="I37" s="128"/>
    </row>
    <row r="38" spans="1:9" x14ac:dyDescent="0.25">
      <c r="A38" s="129"/>
      <c r="B38" s="133"/>
      <c r="C38" s="132"/>
      <c r="D38" s="132"/>
      <c r="E38" s="132"/>
      <c r="F38" s="132"/>
      <c r="G38" s="132"/>
      <c r="H38" s="132"/>
      <c r="I38" s="132"/>
    </row>
    <row r="39" spans="1:9" x14ac:dyDescent="0.25">
      <c r="A39" s="126"/>
      <c r="B39" s="127"/>
      <c r="C39" s="128"/>
      <c r="D39" s="128"/>
      <c r="E39" s="128"/>
      <c r="F39" s="128"/>
      <c r="G39" s="128"/>
      <c r="H39" s="128"/>
      <c r="I39" s="128"/>
    </row>
    <row r="40" spans="1:9" x14ac:dyDescent="0.25">
      <c r="A40" s="129"/>
      <c r="B40" s="133"/>
      <c r="C40" s="132"/>
      <c r="D40" s="132"/>
      <c r="E40" s="132"/>
      <c r="F40" s="132"/>
      <c r="G40" s="132"/>
      <c r="H40" s="132"/>
      <c r="I40" s="132"/>
    </row>
    <row r="41" spans="1:9" x14ac:dyDescent="0.25">
      <c r="A41" s="134"/>
      <c r="B41" s="130"/>
      <c r="C41" s="132"/>
      <c r="D41" s="132"/>
      <c r="E41" s="132"/>
      <c r="F41" s="132"/>
      <c r="G41" s="132"/>
      <c r="H41" s="132"/>
      <c r="I41" s="132"/>
    </row>
    <row r="42" spans="1:9" x14ac:dyDescent="0.25">
      <c r="A42" s="126"/>
      <c r="B42" s="127"/>
      <c r="C42" s="128"/>
      <c r="D42" s="128"/>
      <c r="E42" s="128"/>
      <c r="F42" s="128"/>
      <c r="G42" s="128"/>
      <c r="H42" s="128"/>
      <c r="I42" s="128"/>
    </row>
    <row r="43" spans="1:9" x14ac:dyDescent="0.25">
      <c r="A43" s="134"/>
      <c r="B43" s="130"/>
      <c r="C43" s="132"/>
      <c r="D43" s="132"/>
      <c r="E43" s="132"/>
      <c r="F43" s="132"/>
      <c r="G43" s="132"/>
      <c r="H43" s="132"/>
      <c r="I43" s="132"/>
    </row>
    <row r="44" spans="1:9" x14ac:dyDescent="0.25">
      <c r="A44" s="126"/>
      <c r="B44" s="127"/>
      <c r="C44" s="128"/>
      <c r="D44" s="128"/>
      <c r="E44" s="128"/>
      <c r="F44" s="128"/>
      <c r="G44" s="128"/>
      <c r="H44" s="128"/>
      <c r="I44" s="128"/>
    </row>
    <row r="45" spans="1:9" x14ac:dyDescent="0.25">
      <c r="A45" s="134"/>
      <c r="B45" s="130"/>
      <c r="C45" s="132"/>
      <c r="D45" s="132"/>
      <c r="E45" s="132"/>
      <c r="F45" s="132"/>
      <c r="G45" s="132"/>
      <c r="H45" s="132"/>
      <c r="I45" s="132"/>
    </row>
    <row r="46" spans="1:9" x14ac:dyDescent="0.25">
      <c r="A46" s="126"/>
      <c r="B46" s="127"/>
      <c r="C46" s="128"/>
      <c r="D46" s="128"/>
      <c r="E46" s="128"/>
      <c r="F46" s="128"/>
      <c r="G46" s="128"/>
      <c r="H46" s="128"/>
      <c r="I46" s="128"/>
    </row>
    <row r="47" spans="1:9" x14ac:dyDescent="0.25">
      <c r="A47" s="134"/>
      <c r="B47" s="130"/>
      <c r="C47" s="132"/>
      <c r="D47" s="132"/>
      <c r="E47" s="132"/>
      <c r="F47" s="132"/>
      <c r="G47" s="132"/>
      <c r="H47" s="132"/>
      <c r="I47" s="132"/>
    </row>
    <row r="48" spans="1:9" x14ac:dyDescent="0.25">
      <c r="A48" s="134"/>
      <c r="B48" s="130"/>
      <c r="C48" s="132"/>
      <c r="D48" s="132"/>
      <c r="E48" s="132"/>
      <c r="F48" s="132"/>
      <c r="G48" s="132"/>
      <c r="H48" s="132"/>
      <c r="I48" s="132"/>
    </row>
    <row r="49" spans="1:9" x14ac:dyDescent="0.25">
      <c r="A49" s="126"/>
      <c r="B49" s="127"/>
      <c r="C49" s="128"/>
      <c r="D49" s="128"/>
      <c r="E49" s="128"/>
      <c r="F49" s="128"/>
      <c r="G49" s="128"/>
      <c r="H49" s="128"/>
      <c r="I49" s="128"/>
    </row>
    <row r="50" spans="1:9" x14ac:dyDescent="0.25">
      <c r="A50" s="134"/>
      <c r="B50" s="130"/>
      <c r="C50" s="132"/>
      <c r="D50" s="132"/>
      <c r="E50" s="132"/>
      <c r="F50" s="132"/>
      <c r="G50" s="132"/>
      <c r="H50" s="132"/>
      <c r="I50" s="132"/>
    </row>
    <row r="51" spans="1:9" x14ac:dyDescent="0.25">
      <c r="A51" s="134"/>
      <c r="B51" s="130"/>
      <c r="C51" s="132"/>
      <c r="D51" s="132"/>
      <c r="E51" s="132"/>
      <c r="F51" s="132"/>
      <c r="G51" s="132"/>
      <c r="H51" s="132"/>
      <c r="I51" s="132"/>
    </row>
    <row r="52" spans="1:9" x14ac:dyDescent="0.25">
      <c r="A52" s="126"/>
      <c r="B52" s="127"/>
      <c r="C52" s="128"/>
      <c r="D52" s="128"/>
      <c r="E52" s="128"/>
      <c r="F52" s="128"/>
      <c r="G52" s="128"/>
      <c r="H52" s="128"/>
      <c r="I52" s="128"/>
    </row>
    <row r="53" spans="1:9" x14ac:dyDescent="0.25">
      <c r="A53" s="134"/>
      <c r="B53" s="130"/>
      <c r="C53" s="132"/>
      <c r="D53" s="132"/>
      <c r="E53" s="132"/>
      <c r="F53" s="132"/>
      <c r="G53" s="132"/>
      <c r="H53" s="132"/>
      <c r="I53" s="132"/>
    </row>
    <row r="54" spans="1:9" x14ac:dyDescent="0.25">
      <c r="A54" s="139"/>
      <c r="B54" s="139"/>
      <c r="C54" s="135"/>
      <c r="D54" s="135"/>
      <c r="E54" s="135"/>
      <c r="F54" s="135"/>
      <c r="G54" s="135"/>
      <c r="H54" s="135"/>
      <c r="I54" s="135"/>
    </row>
    <row r="55" spans="1:9" ht="15.75" customHeight="1" x14ac:dyDescent="0.25">
      <c r="A55" s="140"/>
      <c r="B55" s="140"/>
      <c r="C55" s="141"/>
      <c r="D55" s="141"/>
      <c r="E55" s="141"/>
      <c r="F55" s="141"/>
      <c r="G55" s="141"/>
      <c r="H55" s="141"/>
      <c r="I55" s="141"/>
    </row>
    <row r="56" spans="1:9" ht="102.75" customHeight="1" x14ac:dyDescent="0.25"/>
    <row r="57" spans="1:9" ht="27" customHeight="1" x14ac:dyDescent="0.25">
      <c r="A57" s="138"/>
      <c r="B57" s="138"/>
      <c r="C57" s="138"/>
      <c r="D57" s="138"/>
      <c r="E57" s="138"/>
      <c r="F57" s="138"/>
      <c r="G57" s="138"/>
      <c r="H57" s="138"/>
      <c r="I57" s="138"/>
    </row>
    <row r="58" spans="1:9" x14ac:dyDescent="0.25">
      <c r="A58" s="121"/>
      <c r="B58" s="122"/>
      <c r="C58" s="123"/>
      <c r="D58" s="124"/>
      <c r="E58" s="124"/>
      <c r="F58" s="124"/>
      <c r="G58" s="124"/>
      <c r="H58" s="124"/>
      <c r="I58" s="125"/>
    </row>
    <row r="59" spans="1:9" x14ac:dyDescent="0.25">
      <c r="A59" s="126"/>
      <c r="B59" s="127"/>
      <c r="C59" s="128"/>
      <c r="D59" s="128"/>
      <c r="E59" s="128"/>
      <c r="F59" s="128"/>
      <c r="G59" s="128"/>
      <c r="H59" s="128"/>
      <c r="I59" s="128"/>
    </row>
    <row r="60" spans="1:9" x14ac:dyDescent="0.25">
      <c r="A60" s="129"/>
      <c r="B60" s="130"/>
      <c r="C60" s="131"/>
      <c r="D60" s="132"/>
      <c r="E60" s="132"/>
      <c r="F60" s="132"/>
      <c r="G60" s="132"/>
      <c r="H60" s="132"/>
      <c r="I60" s="132"/>
    </row>
    <row r="61" spans="1:9" x14ac:dyDescent="0.25">
      <c r="A61" s="126"/>
      <c r="B61" s="127"/>
      <c r="C61" s="128"/>
      <c r="D61" s="128"/>
      <c r="E61" s="128"/>
      <c r="F61" s="128"/>
      <c r="G61" s="128"/>
      <c r="H61" s="128"/>
      <c r="I61" s="128"/>
    </row>
    <row r="62" spans="1:9" x14ac:dyDescent="0.25">
      <c r="A62" s="129"/>
      <c r="B62" s="133"/>
      <c r="C62" s="132"/>
      <c r="D62" s="132"/>
      <c r="E62" s="132"/>
      <c r="F62" s="132"/>
      <c r="G62" s="132"/>
      <c r="H62" s="132"/>
      <c r="I62" s="132"/>
    </row>
    <row r="63" spans="1:9" x14ac:dyDescent="0.25">
      <c r="A63" s="126"/>
      <c r="B63" s="127"/>
      <c r="C63" s="128"/>
      <c r="D63" s="128"/>
      <c r="E63" s="128"/>
      <c r="F63" s="128"/>
      <c r="G63" s="128"/>
      <c r="H63" s="128"/>
      <c r="I63" s="128"/>
    </row>
    <row r="64" spans="1:9" x14ac:dyDescent="0.25">
      <c r="A64" s="129"/>
      <c r="B64" s="133"/>
      <c r="C64" s="132"/>
      <c r="D64" s="132"/>
      <c r="E64" s="132"/>
      <c r="F64" s="132"/>
      <c r="G64" s="132"/>
      <c r="H64" s="132"/>
      <c r="I64" s="132"/>
    </row>
    <row r="65" spans="1:9" x14ac:dyDescent="0.25">
      <c r="A65" s="134"/>
      <c r="B65" s="130"/>
      <c r="C65" s="132"/>
      <c r="D65" s="132"/>
      <c r="E65" s="132"/>
      <c r="F65" s="132"/>
      <c r="G65" s="132"/>
      <c r="H65" s="132"/>
      <c r="I65" s="132"/>
    </row>
    <row r="66" spans="1:9" x14ac:dyDescent="0.25">
      <c r="A66" s="126"/>
      <c r="B66" s="127"/>
      <c r="C66" s="128"/>
      <c r="D66" s="128"/>
      <c r="E66" s="128"/>
      <c r="F66" s="128"/>
      <c r="G66" s="128"/>
      <c r="H66" s="128"/>
      <c r="I66" s="128"/>
    </row>
    <row r="67" spans="1:9" x14ac:dyDescent="0.25">
      <c r="A67" s="134"/>
      <c r="B67" s="130"/>
      <c r="C67" s="132"/>
      <c r="D67" s="132"/>
      <c r="E67" s="132"/>
      <c r="F67" s="132"/>
      <c r="G67" s="132"/>
      <c r="H67" s="132"/>
      <c r="I67" s="132"/>
    </row>
    <row r="68" spans="1:9" x14ac:dyDescent="0.25">
      <c r="A68" s="126"/>
      <c r="B68" s="127"/>
      <c r="C68" s="128"/>
      <c r="D68" s="128"/>
      <c r="E68" s="128"/>
      <c r="F68" s="128"/>
      <c r="G68" s="128"/>
      <c r="H68" s="128"/>
      <c r="I68" s="128"/>
    </row>
    <row r="69" spans="1:9" x14ac:dyDescent="0.25">
      <c r="A69" s="134"/>
      <c r="B69" s="130"/>
      <c r="C69" s="132"/>
      <c r="D69" s="132"/>
      <c r="E69" s="132"/>
      <c r="F69" s="132"/>
      <c r="G69" s="132"/>
      <c r="H69" s="132"/>
      <c r="I69" s="132"/>
    </row>
    <row r="70" spans="1:9" x14ac:dyDescent="0.25">
      <c r="A70" s="126"/>
      <c r="B70" s="127"/>
      <c r="C70" s="128"/>
      <c r="D70" s="128"/>
      <c r="E70" s="128"/>
      <c r="F70" s="128"/>
      <c r="G70" s="128"/>
      <c r="H70" s="128"/>
      <c r="I70" s="128"/>
    </row>
    <row r="71" spans="1:9" x14ac:dyDescent="0.25">
      <c r="A71" s="134"/>
      <c r="B71" s="130"/>
      <c r="C71" s="132"/>
      <c r="D71" s="132"/>
      <c r="E71" s="132"/>
      <c r="F71" s="132"/>
      <c r="G71" s="132"/>
      <c r="H71" s="132"/>
      <c r="I71" s="132"/>
    </row>
    <row r="72" spans="1:9" x14ac:dyDescent="0.25">
      <c r="A72" s="134"/>
      <c r="B72" s="130"/>
      <c r="C72" s="132"/>
      <c r="D72" s="132"/>
      <c r="E72" s="132"/>
      <c r="F72" s="132"/>
      <c r="G72" s="132"/>
      <c r="H72" s="132"/>
      <c r="I72" s="132"/>
    </row>
    <row r="73" spans="1:9" x14ac:dyDescent="0.25">
      <c r="A73" s="126"/>
      <c r="B73" s="127"/>
      <c r="C73" s="128"/>
      <c r="D73" s="128"/>
      <c r="E73" s="128"/>
      <c r="F73" s="128"/>
      <c r="G73" s="128"/>
      <c r="H73" s="128"/>
      <c r="I73" s="128"/>
    </row>
    <row r="74" spans="1:9" x14ac:dyDescent="0.25">
      <c r="A74" s="134"/>
      <c r="B74" s="130"/>
      <c r="C74" s="132"/>
      <c r="D74" s="132"/>
      <c r="E74" s="132"/>
      <c r="F74" s="132"/>
      <c r="G74" s="132"/>
      <c r="H74" s="132"/>
      <c r="I74" s="132"/>
    </row>
    <row r="75" spans="1:9" x14ac:dyDescent="0.25">
      <c r="A75" s="134"/>
      <c r="B75" s="130"/>
      <c r="C75" s="132"/>
      <c r="D75" s="132"/>
      <c r="E75" s="132"/>
      <c r="F75" s="132"/>
      <c r="G75" s="132"/>
      <c r="H75" s="132"/>
      <c r="I75" s="132"/>
    </row>
    <row r="76" spans="1:9" x14ac:dyDescent="0.25">
      <c r="A76" s="126"/>
      <c r="B76" s="127"/>
      <c r="C76" s="128"/>
      <c r="D76" s="128"/>
      <c r="E76" s="128"/>
      <c r="F76" s="128"/>
      <c r="G76" s="128"/>
      <c r="H76" s="128"/>
      <c r="I76" s="128"/>
    </row>
    <row r="77" spans="1:9" x14ac:dyDescent="0.25">
      <c r="A77" s="134"/>
      <c r="B77" s="130"/>
      <c r="C77" s="132"/>
      <c r="D77" s="132"/>
      <c r="E77" s="132"/>
      <c r="F77" s="132"/>
      <c r="G77" s="132"/>
      <c r="H77" s="132"/>
      <c r="I77" s="132"/>
    </row>
    <row r="78" spans="1:9" x14ac:dyDescent="0.25">
      <c r="A78" s="139"/>
      <c r="B78" s="139"/>
      <c r="C78" s="135"/>
      <c r="D78" s="135"/>
      <c r="E78" s="135"/>
      <c r="F78" s="135"/>
      <c r="G78" s="135"/>
      <c r="H78" s="135"/>
      <c r="I78" s="135"/>
    </row>
    <row r="79" spans="1:9" ht="15.75" customHeight="1" x14ac:dyDescent="0.25">
      <c r="A79" s="140"/>
      <c r="B79" s="140"/>
      <c r="C79" s="141"/>
      <c r="D79" s="141"/>
      <c r="E79" s="141"/>
      <c r="F79" s="141"/>
      <c r="G79" s="141"/>
      <c r="H79" s="141"/>
      <c r="I79" s="141"/>
    </row>
  </sheetData>
  <mergeCells count="4">
    <mergeCell ref="A33:B33"/>
    <mergeCell ref="C33:I33"/>
    <mergeCell ref="A6:H6"/>
    <mergeCell ref="A9:I9"/>
  </mergeCells>
  <phoneticPr fontId="38" type="noConversion"/>
  <pageMargins left="3.937007874015748E-2" right="3.937007874015748E-2" top="0" bottom="0" header="0.31496062992125984" footer="0.31496062992125984"/>
  <pageSetup paperSize="9" scale="9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OPĆI DIO</vt:lpstr>
      <vt:lpstr>PLAN RASHODA I IZDATAKA</vt:lpstr>
      <vt:lpstr>PLAN PRIHODA I PRIMITAKA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Dijana_W7</cp:lastModifiedBy>
  <cp:lastPrinted>2016-12-09T14:39:39Z</cp:lastPrinted>
  <dcterms:created xsi:type="dcterms:W3CDTF">2015-12-15T22:31:39Z</dcterms:created>
  <dcterms:modified xsi:type="dcterms:W3CDTF">2016-12-09T14:41:01Z</dcterms:modified>
</cp:coreProperties>
</file>