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82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50" i="1" l="1"/>
  <c r="C250" i="1" s="1"/>
  <c r="E249" i="1"/>
  <c r="C249" i="1" s="1"/>
  <c r="E247" i="1"/>
  <c r="E246" i="1" s="1"/>
  <c r="M246" i="1"/>
  <c r="L246" i="1"/>
  <c r="K246" i="1"/>
  <c r="J246" i="1"/>
  <c r="I246" i="1"/>
  <c r="H246" i="1"/>
  <c r="G246" i="1"/>
  <c r="F246" i="1"/>
  <c r="D246" i="1"/>
  <c r="E245" i="1"/>
  <c r="C245" i="1" s="1"/>
  <c r="C244" i="1" s="1"/>
  <c r="M244" i="1"/>
  <c r="M243" i="1" s="1"/>
  <c r="M242" i="1" s="1"/>
  <c r="L244" i="1"/>
  <c r="K244" i="1"/>
  <c r="J244" i="1"/>
  <c r="I244" i="1"/>
  <c r="I243" i="1" s="1"/>
  <c r="I242" i="1" s="1"/>
  <c r="H244" i="1"/>
  <c r="G244" i="1"/>
  <c r="F244" i="1"/>
  <c r="E244" i="1"/>
  <c r="D244" i="1"/>
  <c r="L243" i="1"/>
  <c r="L242" i="1" s="1"/>
  <c r="K243" i="1"/>
  <c r="J243" i="1"/>
  <c r="H243" i="1"/>
  <c r="H242" i="1" s="1"/>
  <c r="G243" i="1"/>
  <c r="F243" i="1"/>
  <c r="D243" i="1"/>
  <c r="D242" i="1" s="1"/>
  <c r="K242" i="1"/>
  <c r="J242" i="1"/>
  <c r="G242" i="1"/>
  <c r="F242" i="1"/>
  <c r="E241" i="1"/>
  <c r="E240" i="1" s="1"/>
  <c r="E233" i="1" s="1"/>
  <c r="M240" i="1"/>
  <c r="L240" i="1"/>
  <c r="K240" i="1"/>
  <c r="J240" i="1"/>
  <c r="I240" i="1"/>
  <c r="H240" i="1"/>
  <c r="G240" i="1"/>
  <c r="F240" i="1"/>
  <c r="D240" i="1"/>
  <c r="E239" i="1"/>
  <c r="C239" i="1" s="1"/>
  <c r="E238" i="1"/>
  <c r="C238" i="1" s="1"/>
  <c r="E237" i="1"/>
  <c r="C237" i="1" s="1"/>
  <c r="C236" i="1" s="1"/>
  <c r="M236" i="1"/>
  <c r="L236" i="1"/>
  <c r="K236" i="1"/>
  <c r="J236" i="1"/>
  <c r="I236" i="1"/>
  <c r="H236" i="1"/>
  <c r="G236" i="1"/>
  <c r="F236" i="1"/>
  <c r="E236" i="1"/>
  <c r="D236" i="1"/>
  <c r="E235" i="1"/>
  <c r="C235" i="1"/>
  <c r="C234" i="1" s="1"/>
  <c r="M234" i="1"/>
  <c r="L234" i="1"/>
  <c r="K234" i="1"/>
  <c r="J234" i="1"/>
  <c r="J233" i="1" s="1"/>
  <c r="I234" i="1"/>
  <c r="H234" i="1"/>
  <c r="G234" i="1"/>
  <c r="F234" i="1"/>
  <c r="F233" i="1" s="1"/>
  <c r="E234" i="1"/>
  <c r="D234" i="1"/>
  <c r="M233" i="1"/>
  <c r="L233" i="1"/>
  <c r="K233" i="1"/>
  <c r="I233" i="1"/>
  <c r="H233" i="1"/>
  <c r="G233" i="1"/>
  <c r="D233" i="1"/>
  <c r="E232" i="1"/>
  <c r="C232" i="1"/>
  <c r="C231" i="1" s="1"/>
  <c r="C230" i="1" s="1"/>
  <c r="M231" i="1"/>
  <c r="L231" i="1"/>
  <c r="K231" i="1"/>
  <c r="J231" i="1"/>
  <c r="J230" i="1" s="1"/>
  <c r="I231" i="1"/>
  <c r="H231" i="1"/>
  <c r="G231" i="1"/>
  <c r="F231" i="1"/>
  <c r="F230" i="1" s="1"/>
  <c r="E231" i="1"/>
  <c r="E230" i="1" s="1"/>
  <c r="D231" i="1"/>
  <c r="M230" i="1"/>
  <c r="L230" i="1"/>
  <c r="K230" i="1"/>
  <c r="I230" i="1"/>
  <c r="H230" i="1"/>
  <c r="G230" i="1"/>
  <c r="D230" i="1"/>
  <c r="E229" i="1"/>
  <c r="C229" i="1"/>
  <c r="C228" i="1" s="1"/>
  <c r="M228" i="1"/>
  <c r="L228" i="1"/>
  <c r="K228" i="1"/>
  <c r="J228" i="1"/>
  <c r="I228" i="1"/>
  <c r="H228" i="1"/>
  <c r="G228" i="1"/>
  <c r="F228" i="1"/>
  <c r="E228" i="1"/>
  <c r="D228" i="1"/>
  <c r="E227" i="1"/>
  <c r="E226" i="1" s="1"/>
  <c r="C227" i="1"/>
  <c r="C226" i="1" s="1"/>
  <c r="M226" i="1"/>
  <c r="L226" i="1"/>
  <c r="K226" i="1"/>
  <c r="J226" i="1"/>
  <c r="I226" i="1"/>
  <c r="H226" i="1"/>
  <c r="G226" i="1"/>
  <c r="F226" i="1"/>
  <c r="D226" i="1"/>
  <c r="E225" i="1"/>
  <c r="E224" i="1" s="1"/>
  <c r="E223" i="1" s="1"/>
  <c r="E222" i="1" s="1"/>
  <c r="M224" i="1"/>
  <c r="L224" i="1"/>
  <c r="L223" i="1" s="1"/>
  <c r="L222" i="1" s="1"/>
  <c r="L248" i="1" s="1"/>
  <c r="K224" i="1"/>
  <c r="K223" i="1" s="1"/>
  <c r="K222" i="1" s="1"/>
  <c r="K248" i="1" s="1"/>
  <c r="J224" i="1"/>
  <c r="I224" i="1"/>
  <c r="H224" i="1"/>
  <c r="H223" i="1" s="1"/>
  <c r="H222" i="1" s="1"/>
  <c r="H248" i="1" s="1"/>
  <c r="G224" i="1"/>
  <c r="G223" i="1" s="1"/>
  <c r="G222" i="1" s="1"/>
  <c r="G248" i="1" s="1"/>
  <c r="F224" i="1"/>
  <c r="D224" i="1"/>
  <c r="D223" i="1" s="1"/>
  <c r="D222" i="1" s="1"/>
  <c r="D248" i="1" s="1"/>
  <c r="M223" i="1"/>
  <c r="J223" i="1"/>
  <c r="I223" i="1"/>
  <c r="F223" i="1"/>
  <c r="M222" i="1"/>
  <c r="M248" i="1" s="1"/>
  <c r="I222" i="1"/>
  <c r="I248" i="1" s="1"/>
  <c r="M221" i="1"/>
  <c r="M254" i="1" s="1"/>
  <c r="L221" i="1"/>
  <c r="L254" i="1" s="1"/>
  <c r="K221" i="1"/>
  <c r="K254" i="1" s="1"/>
  <c r="J221" i="1"/>
  <c r="J254" i="1" s="1"/>
  <c r="I221" i="1"/>
  <c r="I254" i="1" s="1"/>
  <c r="H221" i="1"/>
  <c r="H254" i="1" s="1"/>
  <c r="G221" i="1"/>
  <c r="G254" i="1" s="1"/>
  <c r="F221" i="1"/>
  <c r="F254" i="1" s="1"/>
  <c r="D221" i="1"/>
  <c r="D254" i="1" s="1"/>
  <c r="E217" i="1"/>
  <c r="C217" i="1"/>
  <c r="E216" i="1"/>
  <c r="C216" i="1" s="1"/>
  <c r="E214" i="1"/>
  <c r="C214" i="1"/>
  <c r="E213" i="1"/>
  <c r="C213" i="1" s="1"/>
  <c r="E212" i="1"/>
  <c r="C212" i="1"/>
  <c r="E211" i="1"/>
  <c r="E210" i="1" s="1"/>
  <c r="M210" i="1"/>
  <c r="L210" i="1"/>
  <c r="K210" i="1"/>
  <c r="J210" i="1"/>
  <c r="I210" i="1"/>
  <c r="H210" i="1"/>
  <c r="G210" i="1"/>
  <c r="F210" i="1"/>
  <c r="D210" i="1"/>
  <c r="E209" i="1"/>
  <c r="C209" i="1" s="1"/>
  <c r="C208" i="1" s="1"/>
  <c r="C207" i="1" s="1"/>
  <c r="M208" i="1"/>
  <c r="M207" i="1" s="1"/>
  <c r="L208" i="1"/>
  <c r="L207" i="1" s="1"/>
  <c r="K208" i="1"/>
  <c r="J208" i="1"/>
  <c r="I208" i="1"/>
  <c r="I207" i="1" s="1"/>
  <c r="H208" i="1"/>
  <c r="H207" i="1" s="1"/>
  <c r="G208" i="1"/>
  <c r="F208" i="1"/>
  <c r="D208" i="1"/>
  <c r="D207" i="1" s="1"/>
  <c r="K207" i="1"/>
  <c r="J207" i="1"/>
  <c r="G207" i="1"/>
  <c r="F207" i="1"/>
  <c r="E206" i="1"/>
  <c r="C206" i="1" s="1"/>
  <c r="E205" i="1"/>
  <c r="C205" i="1"/>
  <c r="E204" i="1"/>
  <c r="C204" i="1" s="1"/>
  <c r="C203" i="1" s="1"/>
  <c r="M203" i="1"/>
  <c r="L203" i="1"/>
  <c r="K203" i="1"/>
  <c r="J203" i="1"/>
  <c r="I203" i="1"/>
  <c r="H203" i="1"/>
  <c r="G203" i="1"/>
  <c r="F203" i="1"/>
  <c r="D203" i="1"/>
  <c r="E202" i="1"/>
  <c r="C202" i="1"/>
  <c r="E201" i="1"/>
  <c r="C201" i="1" s="1"/>
  <c r="E200" i="1"/>
  <c r="C200" i="1"/>
  <c r="M199" i="1"/>
  <c r="L199" i="1"/>
  <c r="K199" i="1"/>
  <c r="J199" i="1"/>
  <c r="I199" i="1"/>
  <c r="H199" i="1"/>
  <c r="G199" i="1"/>
  <c r="F199" i="1"/>
  <c r="E199" i="1"/>
  <c r="D199" i="1"/>
  <c r="E198" i="1"/>
  <c r="C198" i="1"/>
  <c r="E197" i="1"/>
  <c r="C197" i="1" s="1"/>
  <c r="M196" i="1"/>
  <c r="L196" i="1"/>
  <c r="K196" i="1"/>
  <c r="J196" i="1"/>
  <c r="I196" i="1"/>
  <c r="H196" i="1"/>
  <c r="G196" i="1"/>
  <c r="F196" i="1"/>
  <c r="D196" i="1"/>
  <c r="C196" i="1"/>
  <c r="E195" i="1"/>
  <c r="C195" i="1"/>
  <c r="E194" i="1"/>
  <c r="C194" i="1" s="1"/>
  <c r="E193" i="1"/>
  <c r="C193" i="1"/>
  <c r="E192" i="1"/>
  <c r="C192" i="1" s="1"/>
  <c r="E191" i="1"/>
  <c r="C191" i="1"/>
  <c r="E190" i="1"/>
  <c r="C190" i="1" s="1"/>
  <c r="E189" i="1"/>
  <c r="C189" i="1"/>
  <c r="M188" i="1"/>
  <c r="L188" i="1"/>
  <c r="L183" i="1" s="1"/>
  <c r="L177" i="1" s="1"/>
  <c r="K188" i="1"/>
  <c r="J188" i="1"/>
  <c r="I188" i="1"/>
  <c r="I183" i="1" s="1"/>
  <c r="I177" i="1" s="1"/>
  <c r="H188" i="1"/>
  <c r="H183" i="1" s="1"/>
  <c r="H177" i="1" s="1"/>
  <c r="G188" i="1"/>
  <c r="F188" i="1"/>
  <c r="E188" i="1"/>
  <c r="D188" i="1"/>
  <c r="E187" i="1"/>
  <c r="C187" i="1"/>
  <c r="E186" i="1"/>
  <c r="C186" i="1" s="1"/>
  <c r="C184" i="1" s="1"/>
  <c r="E185" i="1"/>
  <c r="C185" i="1"/>
  <c r="M184" i="1"/>
  <c r="M183" i="1" s="1"/>
  <c r="L184" i="1"/>
  <c r="K184" i="1"/>
  <c r="K183" i="1" s="1"/>
  <c r="J184" i="1"/>
  <c r="I184" i="1"/>
  <c r="H184" i="1"/>
  <c r="G184" i="1"/>
  <c r="G183" i="1" s="1"/>
  <c r="F184" i="1"/>
  <c r="D184" i="1"/>
  <c r="J183" i="1"/>
  <c r="F183" i="1"/>
  <c r="D183" i="1"/>
  <c r="E182" i="1"/>
  <c r="C182" i="1"/>
  <c r="E181" i="1"/>
  <c r="C181" i="1" s="1"/>
  <c r="E180" i="1"/>
  <c r="C180" i="1" s="1"/>
  <c r="C179" i="1" s="1"/>
  <c r="C178" i="1" s="1"/>
  <c r="M179" i="1"/>
  <c r="M178" i="1" s="1"/>
  <c r="M177" i="1" s="1"/>
  <c r="L179" i="1"/>
  <c r="K179" i="1"/>
  <c r="K178" i="1" s="1"/>
  <c r="J179" i="1"/>
  <c r="I179" i="1"/>
  <c r="H179" i="1"/>
  <c r="G179" i="1"/>
  <c r="G178" i="1" s="1"/>
  <c r="G177" i="1" s="1"/>
  <c r="F179" i="1"/>
  <c r="D179" i="1"/>
  <c r="L178" i="1"/>
  <c r="J178" i="1"/>
  <c r="J177" i="1" s="1"/>
  <c r="I178" i="1"/>
  <c r="H178" i="1"/>
  <c r="F178" i="1"/>
  <c r="F177" i="1" s="1"/>
  <c r="D178" i="1"/>
  <c r="K177" i="1"/>
  <c r="D177" i="1"/>
  <c r="E176" i="1"/>
  <c r="C176" i="1"/>
  <c r="C175" i="1" s="1"/>
  <c r="C174" i="1" s="1"/>
  <c r="M175" i="1"/>
  <c r="M174" i="1" s="1"/>
  <c r="L175" i="1"/>
  <c r="K175" i="1"/>
  <c r="J175" i="1"/>
  <c r="J174" i="1" s="1"/>
  <c r="I175" i="1"/>
  <c r="I174" i="1" s="1"/>
  <c r="H175" i="1"/>
  <c r="G175" i="1"/>
  <c r="F175" i="1"/>
  <c r="F174" i="1" s="1"/>
  <c r="E175" i="1"/>
  <c r="D175" i="1"/>
  <c r="L174" i="1"/>
  <c r="K174" i="1"/>
  <c r="H174" i="1"/>
  <c r="G174" i="1"/>
  <c r="E174" i="1"/>
  <c r="D174" i="1"/>
  <c r="E173" i="1"/>
  <c r="C173" i="1"/>
  <c r="E172" i="1"/>
  <c r="C172" i="1"/>
  <c r="E171" i="1"/>
  <c r="C171" i="1"/>
  <c r="C170" i="1" s="1"/>
  <c r="M170" i="1"/>
  <c r="L170" i="1"/>
  <c r="K170" i="1"/>
  <c r="J170" i="1"/>
  <c r="I170" i="1"/>
  <c r="H170" i="1"/>
  <c r="G170" i="1"/>
  <c r="F170" i="1"/>
  <c r="E170" i="1"/>
  <c r="D170" i="1"/>
  <c r="E169" i="1"/>
  <c r="C169" i="1" s="1"/>
  <c r="C165" i="1" s="1"/>
  <c r="E168" i="1"/>
  <c r="C168" i="1" s="1"/>
  <c r="E167" i="1"/>
  <c r="C167" i="1"/>
  <c r="E166" i="1"/>
  <c r="C166" i="1" s="1"/>
  <c r="M165" i="1"/>
  <c r="L165" i="1"/>
  <c r="K165" i="1"/>
  <c r="J165" i="1"/>
  <c r="I165" i="1"/>
  <c r="H165" i="1"/>
  <c r="G165" i="1"/>
  <c r="F165" i="1"/>
  <c r="D165" i="1"/>
  <c r="E164" i="1"/>
  <c r="C164" i="1"/>
  <c r="C163" i="1" s="1"/>
  <c r="M163" i="1"/>
  <c r="L163" i="1"/>
  <c r="K163" i="1"/>
  <c r="J163" i="1"/>
  <c r="I163" i="1"/>
  <c r="H163" i="1"/>
  <c r="G163" i="1"/>
  <c r="F163" i="1"/>
  <c r="E163" i="1"/>
  <c r="D163" i="1"/>
  <c r="E162" i="1"/>
  <c r="C162" i="1" s="1"/>
  <c r="E161" i="1"/>
  <c r="C161" i="1" s="1"/>
  <c r="E160" i="1"/>
  <c r="C160" i="1" s="1"/>
  <c r="E159" i="1"/>
  <c r="C159" i="1" s="1"/>
  <c r="E158" i="1"/>
  <c r="C158" i="1"/>
  <c r="E157" i="1"/>
  <c r="C157" i="1" s="1"/>
  <c r="E156" i="1"/>
  <c r="C156" i="1"/>
  <c r="M155" i="1"/>
  <c r="L155" i="1"/>
  <c r="K155" i="1"/>
  <c r="J155" i="1"/>
  <c r="I155" i="1"/>
  <c r="H155" i="1"/>
  <c r="G155" i="1"/>
  <c r="F155" i="1"/>
  <c r="E155" i="1"/>
  <c r="D155" i="1"/>
  <c r="E154" i="1"/>
  <c r="C154" i="1"/>
  <c r="E153" i="1"/>
  <c r="C153" i="1" s="1"/>
  <c r="E152" i="1"/>
  <c r="C152" i="1"/>
  <c r="C151" i="1" s="1"/>
  <c r="M151" i="1"/>
  <c r="L151" i="1"/>
  <c r="K151" i="1"/>
  <c r="K150" i="1" s="1"/>
  <c r="K149" i="1" s="1"/>
  <c r="K215" i="1" s="1"/>
  <c r="J151" i="1"/>
  <c r="J150" i="1" s="1"/>
  <c r="J149" i="1" s="1"/>
  <c r="J215" i="1" s="1"/>
  <c r="I151" i="1"/>
  <c r="H151" i="1"/>
  <c r="G151" i="1"/>
  <c r="G150" i="1" s="1"/>
  <c r="G149" i="1" s="1"/>
  <c r="G215" i="1" s="1"/>
  <c r="F151" i="1"/>
  <c r="F150" i="1" s="1"/>
  <c r="F149" i="1" s="1"/>
  <c r="F215" i="1" s="1"/>
  <c r="E151" i="1"/>
  <c r="D151" i="1"/>
  <c r="M150" i="1"/>
  <c r="M149" i="1" s="1"/>
  <c r="M215" i="1" s="1"/>
  <c r="L150" i="1"/>
  <c r="I150" i="1"/>
  <c r="H150" i="1"/>
  <c r="D150" i="1"/>
  <c r="L149" i="1"/>
  <c r="H149" i="1"/>
  <c r="D149" i="1"/>
  <c r="D215" i="1" s="1"/>
  <c r="E148" i="1"/>
  <c r="C148" i="1"/>
  <c r="E147" i="1"/>
  <c r="C147" i="1" s="1"/>
  <c r="E145" i="1"/>
  <c r="C145" i="1" s="1"/>
  <c r="E144" i="1"/>
  <c r="C144" i="1"/>
  <c r="E143" i="1"/>
  <c r="C143" i="1" s="1"/>
  <c r="E142" i="1"/>
  <c r="C142" i="1"/>
  <c r="C141" i="1" s="1"/>
  <c r="M141" i="1"/>
  <c r="L141" i="1"/>
  <c r="K141" i="1"/>
  <c r="J141" i="1"/>
  <c r="J132" i="1" s="1"/>
  <c r="I141" i="1"/>
  <c r="H141" i="1"/>
  <c r="G141" i="1"/>
  <c r="F141" i="1"/>
  <c r="F132" i="1" s="1"/>
  <c r="E141" i="1"/>
  <c r="D141" i="1"/>
  <c r="E140" i="1"/>
  <c r="C140" i="1" s="1"/>
  <c r="E139" i="1"/>
  <c r="C139" i="1"/>
  <c r="E138" i="1"/>
  <c r="E137" i="1" s="1"/>
  <c r="M137" i="1"/>
  <c r="L137" i="1"/>
  <c r="K137" i="1"/>
  <c r="J137" i="1"/>
  <c r="I137" i="1"/>
  <c r="H137" i="1"/>
  <c r="G137" i="1"/>
  <c r="F137" i="1"/>
  <c r="D137" i="1"/>
  <c r="E136" i="1"/>
  <c r="C136" i="1" s="1"/>
  <c r="E135" i="1"/>
  <c r="C135" i="1"/>
  <c r="E134" i="1"/>
  <c r="C134" i="1" s="1"/>
  <c r="M133" i="1"/>
  <c r="M132" i="1" s="1"/>
  <c r="L133" i="1"/>
  <c r="L132" i="1" s="1"/>
  <c r="K133" i="1"/>
  <c r="J133" i="1"/>
  <c r="I133" i="1"/>
  <c r="I132" i="1" s="1"/>
  <c r="H133" i="1"/>
  <c r="H132" i="1" s="1"/>
  <c r="G133" i="1"/>
  <c r="F133" i="1"/>
  <c r="D133" i="1"/>
  <c r="D132" i="1" s="1"/>
  <c r="K132" i="1"/>
  <c r="G132" i="1"/>
  <c r="E131" i="1"/>
  <c r="C131" i="1" s="1"/>
  <c r="E130" i="1"/>
  <c r="C130" i="1"/>
  <c r="E129" i="1"/>
  <c r="C129" i="1" s="1"/>
  <c r="C128" i="1" s="1"/>
  <c r="C127" i="1" s="1"/>
  <c r="M128" i="1"/>
  <c r="M127" i="1" s="1"/>
  <c r="L128" i="1"/>
  <c r="L127" i="1" s="1"/>
  <c r="K128" i="1"/>
  <c r="J128" i="1"/>
  <c r="I128" i="1"/>
  <c r="I127" i="1" s="1"/>
  <c r="H128" i="1"/>
  <c r="H127" i="1" s="1"/>
  <c r="G128" i="1"/>
  <c r="F128" i="1"/>
  <c r="D128" i="1"/>
  <c r="D127" i="1" s="1"/>
  <c r="K127" i="1"/>
  <c r="J127" i="1"/>
  <c r="G127" i="1"/>
  <c r="F127" i="1"/>
  <c r="E126" i="1"/>
  <c r="C126" i="1" s="1"/>
  <c r="C125" i="1" s="1"/>
  <c r="M125" i="1"/>
  <c r="L125" i="1"/>
  <c r="K125" i="1"/>
  <c r="J125" i="1"/>
  <c r="I125" i="1"/>
  <c r="H125" i="1"/>
  <c r="G125" i="1"/>
  <c r="F125" i="1"/>
  <c r="D125" i="1"/>
  <c r="E124" i="1"/>
  <c r="C124" i="1"/>
  <c r="C123" i="1" s="1"/>
  <c r="M123" i="1"/>
  <c r="M122" i="1" s="1"/>
  <c r="L123" i="1"/>
  <c r="K123" i="1"/>
  <c r="J123" i="1"/>
  <c r="J122" i="1" s="1"/>
  <c r="I123" i="1"/>
  <c r="I122" i="1" s="1"/>
  <c r="H123" i="1"/>
  <c r="G123" i="1"/>
  <c r="F123" i="1"/>
  <c r="F122" i="1" s="1"/>
  <c r="E123" i="1"/>
  <c r="D123" i="1"/>
  <c r="L122" i="1"/>
  <c r="K122" i="1"/>
  <c r="H122" i="1"/>
  <c r="G122" i="1"/>
  <c r="D122" i="1"/>
  <c r="E121" i="1"/>
  <c r="C121" i="1"/>
  <c r="E120" i="1"/>
  <c r="C120" i="1" s="1"/>
  <c r="E119" i="1"/>
  <c r="C119" i="1"/>
  <c r="E118" i="1"/>
  <c r="E117" i="1" s="1"/>
  <c r="E116" i="1" s="1"/>
  <c r="M117" i="1"/>
  <c r="L117" i="1"/>
  <c r="L116" i="1" s="1"/>
  <c r="K117" i="1"/>
  <c r="K116" i="1" s="1"/>
  <c r="J117" i="1"/>
  <c r="I117" i="1"/>
  <c r="H117" i="1"/>
  <c r="H116" i="1" s="1"/>
  <c r="G117" i="1"/>
  <c r="G116" i="1" s="1"/>
  <c r="F117" i="1"/>
  <c r="D117" i="1"/>
  <c r="D116" i="1" s="1"/>
  <c r="M116" i="1"/>
  <c r="J116" i="1"/>
  <c r="I116" i="1"/>
  <c r="F116" i="1"/>
  <c r="E115" i="1"/>
  <c r="C115" i="1" s="1"/>
  <c r="E114" i="1"/>
  <c r="C114" i="1"/>
  <c r="E113" i="1"/>
  <c r="C113" i="1" s="1"/>
  <c r="E112" i="1"/>
  <c r="C112" i="1"/>
  <c r="E111" i="1"/>
  <c r="C111" i="1" s="1"/>
  <c r="E110" i="1"/>
  <c r="C110" i="1"/>
  <c r="E109" i="1"/>
  <c r="E108" i="1" s="1"/>
  <c r="M108" i="1"/>
  <c r="L108" i="1"/>
  <c r="K108" i="1"/>
  <c r="J108" i="1"/>
  <c r="I108" i="1"/>
  <c r="H108" i="1"/>
  <c r="G108" i="1"/>
  <c r="F108" i="1"/>
  <c r="D108" i="1"/>
  <c r="E107" i="1"/>
  <c r="C107" i="1" s="1"/>
  <c r="C106" i="1" s="1"/>
  <c r="M106" i="1"/>
  <c r="L106" i="1"/>
  <c r="K106" i="1"/>
  <c r="J106" i="1"/>
  <c r="I106" i="1"/>
  <c r="H106" i="1"/>
  <c r="G106" i="1"/>
  <c r="F106" i="1"/>
  <c r="D106" i="1"/>
  <c r="E105" i="1"/>
  <c r="C105" i="1"/>
  <c r="E104" i="1"/>
  <c r="C104" i="1" s="1"/>
  <c r="E103" i="1"/>
  <c r="C103" i="1"/>
  <c r="E102" i="1"/>
  <c r="C102" i="1" s="1"/>
  <c r="E101" i="1"/>
  <c r="C101" i="1"/>
  <c r="E100" i="1"/>
  <c r="C100" i="1" s="1"/>
  <c r="E99" i="1"/>
  <c r="C99" i="1"/>
  <c r="E98" i="1"/>
  <c r="C98" i="1" s="1"/>
  <c r="E97" i="1"/>
  <c r="C97" i="1"/>
  <c r="C96" i="1" s="1"/>
  <c r="M96" i="1"/>
  <c r="M83" i="1" s="1"/>
  <c r="L96" i="1"/>
  <c r="K96" i="1"/>
  <c r="J96" i="1"/>
  <c r="I96" i="1"/>
  <c r="I83" i="1" s="1"/>
  <c r="H96" i="1"/>
  <c r="G96" i="1"/>
  <c r="F96" i="1"/>
  <c r="E96" i="1"/>
  <c r="D96" i="1"/>
  <c r="E95" i="1"/>
  <c r="C95" i="1"/>
  <c r="E94" i="1"/>
  <c r="C94" i="1" s="1"/>
  <c r="E93" i="1"/>
  <c r="C93" i="1"/>
  <c r="E92" i="1"/>
  <c r="C92" i="1" s="1"/>
  <c r="E91" i="1"/>
  <c r="C91" i="1"/>
  <c r="E90" i="1"/>
  <c r="C90" i="1" s="1"/>
  <c r="M89" i="1"/>
  <c r="L89" i="1"/>
  <c r="K89" i="1"/>
  <c r="J89" i="1"/>
  <c r="I89" i="1"/>
  <c r="H89" i="1"/>
  <c r="G89" i="1"/>
  <c r="F89" i="1"/>
  <c r="D89" i="1"/>
  <c r="E88" i="1"/>
  <c r="C88" i="1"/>
  <c r="E87" i="1"/>
  <c r="C87" i="1" s="1"/>
  <c r="E86" i="1"/>
  <c r="C86" i="1"/>
  <c r="E85" i="1"/>
  <c r="E84" i="1" s="1"/>
  <c r="M84" i="1"/>
  <c r="L84" i="1"/>
  <c r="L83" i="1" s="1"/>
  <c r="K84" i="1"/>
  <c r="K83" i="1" s="1"/>
  <c r="K71" i="1" s="1"/>
  <c r="K219" i="1" s="1"/>
  <c r="K252" i="1" s="1"/>
  <c r="J84" i="1"/>
  <c r="I84" i="1"/>
  <c r="H84" i="1"/>
  <c r="H83" i="1" s="1"/>
  <c r="G84" i="1"/>
  <c r="G83" i="1" s="1"/>
  <c r="G71" i="1" s="1"/>
  <c r="G219" i="1" s="1"/>
  <c r="G252" i="1" s="1"/>
  <c r="F84" i="1"/>
  <c r="D84" i="1"/>
  <c r="D83" i="1" s="1"/>
  <c r="J83" i="1"/>
  <c r="F83" i="1"/>
  <c r="E82" i="1"/>
  <c r="C82" i="1" s="1"/>
  <c r="E81" i="1"/>
  <c r="C81" i="1"/>
  <c r="C80" i="1" s="1"/>
  <c r="M80" i="1"/>
  <c r="L80" i="1"/>
  <c r="K80" i="1"/>
  <c r="J80" i="1"/>
  <c r="I80" i="1"/>
  <c r="H80" i="1"/>
  <c r="G80" i="1"/>
  <c r="F80" i="1"/>
  <c r="E80" i="1"/>
  <c r="D80" i="1"/>
  <c r="E79" i="1"/>
  <c r="C79" i="1"/>
  <c r="C78" i="1" s="1"/>
  <c r="M78" i="1"/>
  <c r="L78" i="1"/>
  <c r="K78" i="1"/>
  <c r="J78" i="1"/>
  <c r="I78" i="1"/>
  <c r="H78" i="1"/>
  <c r="G78" i="1"/>
  <c r="F78" i="1"/>
  <c r="E78" i="1"/>
  <c r="D78" i="1"/>
  <c r="E77" i="1"/>
  <c r="C77" i="1" s="1"/>
  <c r="E76" i="1"/>
  <c r="C76" i="1"/>
  <c r="E75" i="1"/>
  <c r="C75" i="1" s="1"/>
  <c r="E74" i="1"/>
  <c r="C74" i="1"/>
  <c r="C73" i="1" s="1"/>
  <c r="C72" i="1" s="1"/>
  <c r="M73" i="1"/>
  <c r="M72" i="1" s="1"/>
  <c r="M71" i="1" s="1"/>
  <c r="M219" i="1" s="1"/>
  <c r="M252" i="1" s="1"/>
  <c r="L73" i="1"/>
  <c r="K73" i="1"/>
  <c r="J73" i="1"/>
  <c r="J72" i="1" s="1"/>
  <c r="J71" i="1" s="1"/>
  <c r="J219" i="1" s="1"/>
  <c r="J252" i="1" s="1"/>
  <c r="I73" i="1"/>
  <c r="I72" i="1" s="1"/>
  <c r="I71" i="1" s="1"/>
  <c r="I219" i="1" s="1"/>
  <c r="I252" i="1" s="1"/>
  <c r="H73" i="1"/>
  <c r="G73" i="1"/>
  <c r="F73" i="1"/>
  <c r="F72" i="1" s="1"/>
  <c r="F71" i="1" s="1"/>
  <c r="F219" i="1" s="1"/>
  <c r="F252" i="1" s="1"/>
  <c r="E73" i="1"/>
  <c r="E72" i="1" s="1"/>
  <c r="D73" i="1"/>
  <c r="L72" i="1"/>
  <c r="K72" i="1"/>
  <c r="H72" i="1"/>
  <c r="H71" i="1" s="1"/>
  <c r="H219" i="1" s="1"/>
  <c r="H252" i="1" s="1"/>
  <c r="G72" i="1"/>
  <c r="D72" i="1"/>
  <c r="E70" i="1"/>
  <c r="C70" i="1" s="1"/>
  <c r="C69" i="1" s="1"/>
  <c r="C68" i="1" s="1"/>
  <c r="M69" i="1"/>
  <c r="M68" i="1" s="1"/>
  <c r="L69" i="1"/>
  <c r="L68" i="1" s="1"/>
  <c r="K69" i="1"/>
  <c r="K68" i="1" s="1"/>
  <c r="J69" i="1"/>
  <c r="I69" i="1"/>
  <c r="I68" i="1" s="1"/>
  <c r="H69" i="1"/>
  <c r="H68" i="1" s="1"/>
  <c r="G69" i="1"/>
  <c r="G68" i="1" s="1"/>
  <c r="F69" i="1"/>
  <c r="D69" i="1"/>
  <c r="D68" i="1" s="1"/>
  <c r="J68" i="1"/>
  <c r="F68" i="1"/>
  <c r="E67" i="1"/>
  <c r="C67" i="1" s="1"/>
  <c r="E66" i="1"/>
  <c r="C66" i="1"/>
  <c r="E65" i="1"/>
  <c r="C65" i="1" s="1"/>
  <c r="M64" i="1"/>
  <c r="M63" i="1" s="1"/>
  <c r="L64" i="1"/>
  <c r="L63" i="1" s="1"/>
  <c r="K64" i="1"/>
  <c r="K63" i="1" s="1"/>
  <c r="J64" i="1"/>
  <c r="I64" i="1"/>
  <c r="I63" i="1" s="1"/>
  <c r="H64" i="1"/>
  <c r="H63" i="1" s="1"/>
  <c r="G64" i="1"/>
  <c r="G63" i="1" s="1"/>
  <c r="F64" i="1"/>
  <c r="D64" i="1"/>
  <c r="D63" i="1" s="1"/>
  <c r="J63" i="1"/>
  <c r="F63" i="1"/>
  <c r="E62" i="1"/>
  <c r="C62" i="1" s="1"/>
  <c r="E61" i="1"/>
  <c r="C61" i="1"/>
  <c r="C60" i="1" s="1"/>
  <c r="M60" i="1"/>
  <c r="L60" i="1"/>
  <c r="K60" i="1"/>
  <c r="J60" i="1"/>
  <c r="I60" i="1"/>
  <c r="H60" i="1"/>
  <c r="G60" i="1"/>
  <c r="F60" i="1"/>
  <c r="E60" i="1"/>
  <c r="D60" i="1"/>
  <c r="E59" i="1"/>
  <c r="C59" i="1"/>
  <c r="E58" i="1"/>
  <c r="C58" i="1"/>
  <c r="C57" i="1" s="1"/>
  <c r="M57" i="1"/>
  <c r="M56" i="1" s="1"/>
  <c r="L57" i="1"/>
  <c r="L56" i="1" s="1"/>
  <c r="K57" i="1"/>
  <c r="J57" i="1"/>
  <c r="J56" i="1" s="1"/>
  <c r="I57" i="1"/>
  <c r="I56" i="1" s="1"/>
  <c r="H57" i="1"/>
  <c r="H56" i="1" s="1"/>
  <c r="G57" i="1"/>
  <c r="F57" i="1"/>
  <c r="F56" i="1" s="1"/>
  <c r="E57" i="1"/>
  <c r="E56" i="1" s="1"/>
  <c r="D57" i="1"/>
  <c r="D56" i="1" s="1"/>
  <c r="K56" i="1"/>
  <c r="G56" i="1"/>
  <c r="E55" i="1"/>
  <c r="C55" i="1"/>
  <c r="E54" i="1"/>
  <c r="C54" i="1"/>
  <c r="E53" i="1"/>
  <c r="C53" i="1"/>
  <c r="C52" i="1" s="1"/>
  <c r="M52" i="1"/>
  <c r="L52" i="1"/>
  <c r="K52" i="1"/>
  <c r="J52" i="1"/>
  <c r="I52" i="1"/>
  <c r="H52" i="1"/>
  <c r="G52" i="1"/>
  <c r="F52" i="1"/>
  <c r="E52" i="1"/>
  <c r="D52" i="1"/>
  <c r="E51" i="1"/>
  <c r="C51" i="1"/>
  <c r="C50" i="1" s="1"/>
  <c r="C49" i="1" s="1"/>
  <c r="M50" i="1"/>
  <c r="M49" i="1" s="1"/>
  <c r="L50" i="1"/>
  <c r="K50" i="1"/>
  <c r="K49" i="1" s="1"/>
  <c r="J50" i="1"/>
  <c r="J49" i="1" s="1"/>
  <c r="I50" i="1"/>
  <c r="I49" i="1" s="1"/>
  <c r="H50" i="1"/>
  <c r="G50" i="1"/>
  <c r="G49" i="1" s="1"/>
  <c r="F50" i="1"/>
  <c r="F49" i="1" s="1"/>
  <c r="E50" i="1"/>
  <c r="E49" i="1" s="1"/>
  <c r="D50" i="1"/>
  <c r="L49" i="1"/>
  <c r="H49" i="1"/>
  <c r="D49" i="1"/>
  <c r="E48" i="1"/>
  <c r="C48" i="1"/>
  <c r="C47" i="1" s="1"/>
  <c r="M47" i="1"/>
  <c r="L47" i="1"/>
  <c r="K47" i="1"/>
  <c r="J47" i="1"/>
  <c r="I47" i="1"/>
  <c r="H47" i="1"/>
  <c r="G47" i="1"/>
  <c r="F47" i="1"/>
  <c r="E47" i="1"/>
  <c r="D47" i="1"/>
  <c r="E46" i="1"/>
  <c r="C46" i="1"/>
  <c r="E45" i="1"/>
  <c r="C45" i="1"/>
  <c r="E44" i="1"/>
  <c r="C44" i="1"/>
  <c r="E43" i="1"/>
  <c r="C43" i="1"/>
  <c r="C42" i="1" s="1"/>
  <c r="M42" i="1"/>
  <c r="L42" i="1"/>
  <c r="K42" i="1"/>
  <c r="J42" i="1"/>
  <c r="I42" i="1"/>
  <c r="H42" i="1"/>
  <c r="G42" i="1"/>
  <c r="F42" i="1"/>
  <c r="E42" i="1"/>
  <c r="D42" i="1"/>
  <c r="E41" i="1"/>
  <c r="C41" i="1"/>
  <c r="E40" i="1"/>
  <c r="C40" i="1" s="1"/>
  <c r="E39" i="1"/>
  <c r="C39" i="1"/>
  <c r="E38" i="1"/>
  <c r="C38" i="1" s="1"/>
  <c r="E37" i="1"/>
  <c r="C37" i="1"/>
  <c r="E36" i="1"/>
  <c r="C36" i="1" s="1"/>
  <c r="E35" i="1"/>
  <c r="C35" i="1"/>
  <c r="M34" i="1"/>
  <c r="M33" i="1" s="1"/>
  <c r="L34" i="1"/>
  <c r="K34" i="1"/>
  <c r="K33" i="1" s="1"/>
  <c r="J34" i="1"/>
  <c r="J33" i="1" s="1"/>
  <c r="I34" i="1"/>
  <c r="I33" i="1" s="1"/>
  <c r="H34" i="1"/>
  <c r="G34" i="1"/>
  <c r="G33" i="1" s="1"/>
  <c r="F34" i="1"/>
  <c r="F33" i="1" s="1"/>
  <c r="E34" i="1"/>
  <c r="E33" i="1" s="1"/>
  <c r="D34" i="1"/>
  <c r="L33" i="1"/>
  <c r="H33" i="1"/>
  <c r="D33" i="1"/>
  <c r="E32" i="1"/>
  <c r="C32" i="1"/>
  <c r="E31" i="1"/>
  <c r="C31" i="1" s="1"/>
  <c r="C30" i="1" s="1"/>
  <c r="M30" i="1"/>
  <c r="L30" i="1"/>
  <c r="K30" i="1"/>
  <c r="J30" i="1"/>
  <c r="I30" i="1"/>
  <c r="H30" i="1"/>
  <c r="G30" i="1"/>
  <c r="F30" i="1"/>
  <c r="D30" i="1"/>
  <c r="E29" i="1"/>
  <c r="C29" i="1"/>
  <c r="E28" i="1"/>
  <c r="E27" i="1" s="1"/>
  <c r="C28" i="1"/>
  <c r="C27" i="1" s="1"/>
  <c r="M27" i="1"/>
  <c r="L27" i="1"/>
  <c r="K27" i="1"/>
  <c r="J27" i="1"/>
  <c r="I27" i="1"/>
  <c r="H27" i="1"/>
  <c r="G27" i="1"/>
  <c r="F27" i="1"/>
  <c r="D27" i="1"/>
  <c r="E26" i="1"/>
  <c r="C26" i="1" s="1"/>
  <c r="E25" i="1"/>
  <c r="C25" i="1"/>
  <c r="C24" i="1" s="1"/>
  <c r="M24" i="1"/>
  <c r="L24" i="1"/>
  <c r="K24" i="1"/>
  <c r="J24" i="1"/>
  <c r="I24" i="1"/>
  <c r="H24" i="1"/>
  <c r="G24" i="1"/>
  <c r="F24" i="1"/>
  <c r="E24" i="1"/>
  <c r="D24" i="1"/>
  <c r="E23" i="1"/>
  <c r="C23" i="1"/>
  <c r="E22" i="1"/>
  <c r="C22" i="1"/>
  <c r="C21" i="1" s="1"/>
  <c r="M21" i="1"/>
  <c r="L21" i="1"/>
  <c r="K21" i="1"/>
  <c r="J21" i="1"/>
  <c r="I21" i="1"/>
  <c r="H21" i="1"/>
  <c r="G21" i="1"/>
  <c r="F21" i="1"/>
  <c r="E21" i="1"/>
  <c r="D21" i="1"/>
  <c r="E20" i="1"/>
  <c r="C20" i="1"/>
  <c r="E19" i="1"/>
  <c r="C19" i="1" s="1"/>
  <c r="C18" i="1" s="1"/>
  <c r="M18" i="1"/>
  <c r="L18" i="1"/>
  <c r="K18" i="1"/>
  <c r="J18" i="1"/>
  <c r="I18" i="1"/>
  <c r="H18" i="1"/>
  <c r="G18" i="1"/>
  <c r="F18" i="1"/>
  <c r="D18" i="1"/>
  <c r="E17" i="1"/>
  <c r="C17" i="1"/>
  <c r="E16" i="1"/>
  <c r="C16" i="1"/>
  <c r="E15" i="1"/>
  <c r="C15" i="1"/>
  <c r="E14" i="1"/>
  <c r="E13" i="1" s="1"/>
  <c r="C14" i="1"/>
  <c r="C13" i="1" s="1"/>
  <c r="M13" i="1"/>
  <c r="L13" i="1"/>
  <c r="K13" i="1"/>
  <c r="J13" i="1"/>
  <c r="I13" i="1"/>
  <c r="H13" i="1"/>
  <c r="G13" i="1"/>
  <c r="F13" i="1"/>
  <c r="D13" i="1"/>
  <c r="E12" i="1"/>
  <c r="C12" i="1" s="1"/>
  <c r="E11" i="1"/>
  <c r="C11" i="1"/>
  <c r="C10" i="1" s="1"/>
  <c r="C9" i="1" s="1"/>
  <c r="M10" i="1"/>
  <c r="M9" i="1" s="1"/>
  <c r="M8" i="1" s="1"/>
  <c r="L10" i="1"/>
  <c r="K10" i="1"/>
  <c r="K9" i="1" s="1"/>
  <c r="J10" i="1"/>
  <c r="J9" i="1" s="1"/>
  <c r="I10" i="1"/>
  <c r="I9" i="1" s="1"/>
  <c r="I8" i="1" s="1"/>
  <c r="H10" i="1"/>
  <c r="G10" i="1"/>
  <c r="G9" i="1" s="1"/>
  <c r="F10" i="1"/>
  <c r="F9" i="1" s="1"/>
  <c r="E10" i="1"/>
  <c r="D10" i="1"/>
  <c r="L9" i="1"/>
  <c r="H9" i="1"/>
  <c r="D9" i="1"/>
  <c r="D8" i="1" s="1"/>
  <c r="I149" i="1" l="1"/>
  <c r="I215" i="1" s="1"/>
  <c r="C155" i="1"/>
  <c r="D218" i="1"/>
  <c r="C150" i="1"/>
  <c r="C149" i="1" s="1"/>
  <c r="M218" i="1"/>
  <c r="M146" i="1"/>
  <c r="F8" i="1"/>
  <c r="I146" i="1"/>
  <c r="H8" i="1"/>
  <c r="J8" i="1"/>
  <c r="E122" i="1"/>
  <c r="L8" i="1"/>
  <c r="G8" i="1"/>
  <c r="K8" i="1"/>
  <c r="C34" i="1"/>
  <c r="C33" i="1" s="1"/>
  <c r="C8" i="1" s="1"/>
  <c r="C56" i="1"/>
  <c r="C64" i="1"/>
  <c r="C63" i="1" s="1"/>
  <c r="D71" i="1"/>
  <c r="D219" i="1" s="1"/>
  <c r="D252" i="1" s="1"/>
  <c r="L71" i="1"/>
  <c r="L219" i="1" s="1"/>
  <c r="L252" i="1" s="1"/>
  <c r="C89" i="1"/>
  <c r="C122" i="1"/>
  <c r="C133" i="1"/>
  <c r="C85" i="1"/>
  <c r="C84" i="1" s="1"/>
  <c r="C83" i="1" s="1"/>
  <c r="C109" i="1"/>
  <c r="C108" i="1" s="1"/>
  <c r="C118" i="1"/>
  <c r="C117" i="1" s="1"/>
  <c r="C116" i="1" s="1"/>
  <c r="C138" i="1"/>
  <c r="C137" i="1" s="1"/>
  <c r="F222" i="1"/>
  <c r="F248" i="1" s="1"/>
  <c r="H215" i="1"/>
  <c r="L215" i="1"/>
  <c r="C233" i="1"/>
  <c r="E64" i="1"/>
  <c r="E63" i="1" s="1"/>
  <c r="E69" i="1"/>
  <c r="E68" i="1" s="1"/>
  <c r="E89" i="1"/>
  <c r="E83" i="1" s="1"/>
  <c r="E71" i="1" s="1"/>
  <c r="E106" i="1"/>
  <c r="E125" i="1"/>
  <c r="E128" i="1"/>
  <c r="E127" i="1" s="1"/>
  <c r="E133" i="1"/>
  <c r="E132" i="1" s="1"/>
  <c r="E179" i="1"/>
  <c r="E178" i="1" s="1"/>
  <c r="E184" i="1"/>
  <c r="C188" i="1"/>
  <c r="C183" i="1" s="1"/>
  <c r="C177" i="1" s="1"/>
  <c r="J222" i="1"/>
  <c r="J248" i="1" s="1"/>
  <c r="E243" i="1"/>
  <c r="E242" i="1" s="1"/>
  <c r="E248" i="1" s="1"/>
  <c r="E18" i="1"/>
  <c r="E9" i="1" s="1"/>
  <c r="E8" i="1" s="1"/>
  <c r="E30" i="1"/>
  <c r="E165" i="1"/>
  <c r="E150" i="1" s="1"/>
  <c r="E149" i="1" s="1"/>
  <c r="C199" i="1"/>
  <c r="C211" i="1"/>
  <c r="C210" i="1" s="1"/>
  <c r="C221" i="1"/>
  <c r="C254" i="1" s="1"/>
  <c r="C225" i="1"/>
  <c r="C224" i="1" s="1"/>
  <c r="C223" i="1" s="1"/>
  <c r="C222" i="1" s="1"/>
  <c r="C241" i="1"/>
  <c r="C240" i="1" s="1"/>
  <c r="C247" i="1"/>
  <c r="C246" i="1" s="1"/>
  <c r="C243" i="1" s="1"/>
  <c r="C242" i="1" s="1"/>
  <c r="E196" i="1"/>
  <c r="E203" i="1"/>
  <c r="E208" i="1"/>
  <c r="E207" i="1" s="1"/>
  <c r="E221" i="1"/>
  <c r="E254" i="1" s="1"/>
  <c r="C218" i="1" l="1"/>
  <c r="E218" i="1"/>
  <c r="E146" i="1"/>
  <c r="E177" i="1"/>
  <c r="E215" i="1" s="1"/>
  <c r="F218" i="1"/>
  <c r="F146" i="1"/>
  <c r="D146" i="1"/>
  <c r="C132" i="1"/>
  <c r="C71" i="1" s="1"/>
  <c r="K218" i="1"/>
  <c r="K146" i="1"/>
  <c r="D251" i="1"/>
  <c r="D253" i="1" s="1"/>
  <c r="D255" i="1" s="1"/>
  <c r="D220" i="1"/>
  <c r="C248" i="1"/>
  <c r="G218" i="1"/>
  <c r="G146" i="1"/>
  <c r="J218" i="1"/>
  <c r="J146" i="1"/>
  <c r="I218" i="1"/>
  <c r="M251" i="1"/>
  <c r="M253" i="1" s="1"/>
  <c r="M255" i="1" s="1"/>
  <c r="M220" i="1"/>
  <c r="E183" i="1"/>
  <c r="L218" i="1"/>
  <c r="L146" i="1"/>
  <c r="H218" i="1"/>
  <c r="H146" i="1"/>
  <c r="C215" i="1"/>
  <c r="C219" i="1" l="1"/>
  <c r="C252" i="1" s="1"/>
  <c r="C146" i="1"/>
  <c r="H251" i="1"/>
  <c r="H253" i="1" s="1"/>
  <c r="H255" i="1" s="1"/>
  <c r="H220" i="1"/>
  <c r="J251" i="1"/>
  <c r="J253" i="1" s="1"/>
  <c r="J255" i="1" s="1"/>
  <c r="J220" i="1"/>
  <c r="K251" i="1"/>
  <c r="K253" i="1" s="1"/>
  <c r="K255" i="1" s="1"/>
  <c r="K220" i="1"/>
  <c r="F251" i="1"/>
  <c r="F253" i="1" s="1"/>
  <c r="F255" i="1" s="1"/>
  <c r="F220" i="1"/>
  <c r="E251" i="1"/>
  <c r="E220" i="1"/>
  <c r="L251" i="1"/>
  <c r="L253" i="1" s="1"/>
  <c r="L255" i="1" s="1"/>
  <c r="L220" i="1"/>
  <c r="E219" i="1"/>
  <c r="E252" i="1" s="1"/>
  <c r="I251" i="1"/>
  <c r="I253" i="1" s="1"/>
  <c r="I255" i="1" s="1"/>
  <c r="I220" i="1"/>
  <c r="G251" i="1"/>
  <c r="G253" i="1" s="1"/>
  <c r="G255" i="1" s="1"/>
  <c r="G220" i="1"/>
  <c r="C251" i="1"/>
  <c r="C253" i="1" s="1"/>
  <c r="C255" i="1" s="1"/>
  <c r="C220" i="1"/>
  <c r="E253" i="1" l="1"/>
  <c r="E255" i="1" s="1"/>
</calcChain>
</file>

<file path=xl/sharedStrings.xml><?xml version="1.0" encoding="utf-8"?>
<sst xmlns="http://schemas.openxmlformats.org/spreadsheetml/2006/main" count="312" uniqueCount="290">
  <si>
    <t>NAZIV USTANOVE_ELEKTROTEHNIČKA ŠKOLA, ZAGREB, Konavoska 2</t>
  </si>
  <si>
    <t>IZVRŠENJE PRIHODA I PRIMITAKA, RASHODA I IZDATAKA 2019.</t>
  </si>
  <si>
    <t>UKUPNO 2019.</t>
  </si>
  <si>
    <t>IZVOR FINANCIRANJA</t>
  </si>
  <si>
    <t>Prihodi i primici koji nisu dobiveni s računa proračuna Grada Zagreba</t>
  </si>
  <si>
    <t>IZVORI FINANCIRANJA</t>
  </si>
  <si>
    <t>KONTO</t>
  </si>
  <si>
    <t>NAZIV</t>
  </si>
  <si>
    <t>Prihodi i primici dobiveni s računa proračuna Grada Zagreba</t>
  </si>
  <si>
    <t>Vlastiti prihodi</t>
  </si>
  <si>
    <t>Prihodi za posebne namjene</t>
  </si>
  <si>
    <t>Pomoći</t>
  </si>
  <si>
    <t>Pomoći EU</t>
  </si>
  <si>
    <t xml:space="preserve">Tekuće pomoći temeljem prijenosa  EU sredstava </t>
  </si>
  <si>
    <t xml:space="preserve">Donacije </t>
  </si>
  <si>
    <t>Prihodi od prodaje  nefinancijske imovine i nadoknade šteta s osnova osiguranja</t>
  </si>
  <si>
    <t>Namjenski primici od zaduživanja</t>
  </si>
  <si>
    <t>3=4+5</t>
  </si>
  <si>
    <t>5=6+7+8+9+10+11+12+13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</si>
  <si>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</si>
  <si>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</si>
  <si>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</si>
  <si>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</si>
  <si>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</si>
  <si>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</si>
  <si>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</si>
  <si>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</si>
  <si>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</si>
  <si>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</si>
  <si>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</si>
  <si>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</si>
  <si>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</si>
  <si>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</si>
  <si>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</si>
  <si>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</si>
  <si>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</si>
  <si>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</si>
  <si>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</si>
  <si>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</si>
  <si>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</si>
  <si>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</si>
  <si>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</si>
  <si>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</si>
  <si>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</si>
  <si>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</si>
  <si>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</si>
  <si>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</si>
  <si>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</si>
  <si>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</si>
  <si>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</si>
  <si>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</si>
  <si>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</si>
  <si>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</si>
  <si>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</si>
  <si>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</si>
  <si>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</si>
  <si>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</si>
  <si>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</si>
  <si>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</si>
  <si>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</si>
  <si>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</si>
  <si>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</si>
  <si>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</si>
  <si>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</si>
  <si>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</si>
  <si>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</si>
  <si>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</si>
  <si>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</si>
  <si>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</si>
  <si>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</si>
  <si>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</si>
  <si>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</si>
  <si>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</si>
  <si>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</si>
  <si>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</si>
  <si>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</si>
  <si>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</si>
  <si>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</si>
  <si>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</si>
  <si>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</si>
  <si>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</si>
  <si>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</si>
  <si>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</si>
  <si>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</si>
  <si>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</si>
  <si>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</si>
  <si>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</si>
  <si>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</si>
  <si>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</si>
  <si>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</si>
  <si>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</si>
  <si>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</si>
  <si>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</si>
  <si>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 xml:space="preserve">Kazne, upravne mjere i ostali prihodi </t>
  </si>
  <si>
    <t xml:space="preserve">Ostali prihodi </t>
  </si>
  <si>
    <t>Ostali prihodi</t>
  </si>
  <si>
    <t xml:space="preserve">RASHODI POSLOVANJA  </t>
  </si>
  <si>
    <t>Rashodi za zaposlene</t>
  </si>
  <si>
    <t xml:space="preserve">Plaće (bruto) 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</si>
  <si>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</si>
  <si>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</si>
  <si>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</si>
  <si>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</si>
  <si>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</si>
  <si>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3121</t>
  </si>
  <si>
    <t xml:space="preserve">Doprinosi na plaće </t>
  </si>
  <si>
    <t>Doprinosi za obvezno zdravstveno osiguranje</t>
  </si>
  <si>
    <t xml:space="preserve">3133 </t>
  </si>
  <si>
    <t>Doprinosi za obvezno osiguranje u slučaju nezaposlenosti</t>
  </si>
  <si>
    <t xml:space="preserve">Materijalni rashodi 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</si>
  <si>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</si>
  <si>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</si>
  <si>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</si>
  <si>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</si>
  <si>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</si>
  <si>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 xml:space="preserve">Rashodi za materijal i energiju 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</si>
  <si>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</si>
  <si>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</si>
  <si>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</si>
  <si>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</si>
  <si>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</si>
  <si>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</si>
  <si>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</si>
  <si>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</si>
  <si>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</si>
  <si>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</si>
  <si>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</si>
  <si>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</si>
  <si>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</si>
  <si>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</si>
  <si>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</si>
  <si>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</si>
  <si>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</si>
  <si>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3241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</si>
  <si>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</si>
  <si>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</si>
  <si>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</si>
  <si>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</si>
  <si>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</si>
  <si>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</si>
  <si>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3296</t>
  </si>
  <si>
    <t>Troškovi sudskih postupaka</t>
  </si>
  <si>
    <t xml:space="preserve">Ostali nespomenuti rashodi poslovanja </t>
  </si>
  <si>
    <t xml:space="preserve">Financijski rashodi </t>
  </si>
  <si>
    <t xml:space="preserve">Ostali financijski rashodi </t>
  </si>
  <si>
    <t>Bankarske usluge i usluge platnog prometa</t>
  </si>
  <si>
    <t>Negativne tečajne razlike i razlike zbog primjene valutne klauzule</t>
  </si>
  <si>
    <t xml:space="preserve">Zatezne kamate </t>
  </si>
  <si>
    <t>Ostali nespomenuti financijski rashodi</t>
  </si>
  <si>
    <t>Pomoći dane u inozemstvo i unutar općeg proračuna</t>
  </si>
  <si>
    <t>366</t>
  </si>
  <si>
    <t xml:space="preserve">Pomoći proračunskim korisnicima drugih proračuna </t>
  </si>
  <si>
    <t>3661</t>
  </si>
  <si>
    <t>Tekuće pomoći proračunskim korisnicima drugih proračuna</t>
  </si>
  <si>
    <t xml:space="preserve">Naknade građanima i kućanstvima na temelju osiguranja i druge naknade </t>
  </si>
  <si>
    <t xml:space="preserve">Ostale naknade građanima i kućanstvima iz proračuna  </t>
  </si>
  <si>
    <t xml:space="preserve">Naknade građanima i kućanstvima u novcu </t>
  </si>
  <si>
    <t>Naknade građanima i kućanstvima u naravi</t>
  </si>
  <si>
    <t>3723</t>
  </si>
  <si>
    <t>Naknade građanima i kućanstvima iz EU sredstava</t>
  </si>
  <si>
    <t xml:space="preserve">Ostali rashodi </t>
  </si>
  <si>
    <t>Tekuće donacije u novcu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</si>
  <si>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</si>
  <si>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</si>
  <si>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</si>
  <si>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</si>
  <si>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</si>
  <si>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</si>
  <si>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</si>
  <si>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 xml:space="preserve">Kazne, penali i naknade štete </t>
  </si>
  <si>
    <t>Naknade šteta pravnim i fizičkim osobama</t>
  </si>
  <si>
    <t xml:space="preserve">Naknade šteta zaposlenicima </t>
  </si>
  <si>
    <t>Ugovorene kazne i ostale naknade šteta</t>
  </si>
  <si>
    <t>3835</t>
  </si>
  <si>
    <t>Ostale kazne</t>
  </si>
  <si>
    <t>VIŠAK/MANJAK PRIHODA POSLOVANJA</t>
  </si>
  <si>
    <t>Višak prihoda poslovanja - preneseni</t>
  </si>
  <si>
    <t>Manjak prihoda poslovanja - preneseni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</si>
  <si>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</si>
  <si>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</si>
  <si>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</si>
  <si>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</si>
  <si>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</si>
  <si>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</si>
  <si>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</si>
  <si>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</si>
  <si>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</si>
  <si>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</si>
  <si>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</si>
  <si>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</si>
  <si>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</si>
  <si>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</si>
  <si>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</si>
  <si>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</si>
  <si>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</si>
  <si>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</si>
  <si>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</si>
  <si>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</si>
  <si>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</si>
  <si>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</si>
  <si>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</si>
  <si>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</si>
  <si>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</si>
  <si>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</si>
  <si>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</si>
  <si>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>Rashodi za nabavu nefinancijske imovine</t>
  </si>
  <si>
    <t>Rashodi za nabavu neproizvedene dugotrajne imovine</t>
  </si>
  <si>
    <t xml:space="preserve">Nematerijalna imovina </t>
  </si>
  <si>
    <t>Licence</t>
  </si>
  <si>
    <t>Ostala prava</t>
  </si>
  <si>
    <t>Ostala nematerijalna imovina</t>
  </si>
  <si>
    <t>Rashodi za nabavu Proizvedene dugotrajne imovine</t>
  </si>
  <si>
    <t xml:space="preserve">Građevinski objekti </t>
  </si>
  <si>
    <t xml:space="preserve">Postrojenja i oprema </t>
  </si>
  <si>
    <t>Komunikacijska oprema</t>
  </si>
  <si>
    <t xml:space="preserve">Prijevozna sredstva </t>
  </si>
  <si>
    <t>4234</t>
  </si>
  <si>
    <t>Prijevozna sredstva u zračnom prometu</t>
  </si>
  <si>
    <t xml:space="preserve">Knjige, umjetnička djela i ostale izložbene vrijednosti </t>
  </si>
  <si>
    <t xml:space="preserve">Knjige </t>
  </si>
  <si>
    <t>4242</t>
  </si>
  <si>
    <t>4244</t>
  </si>
  <si>
    <t xml:space="preserve">Nematerijalna proizvedena imovina </t>
  </si>
  <si>
    <t>4263</t>
  </si>
  <si>
    <t>4264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</si>
  <si>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</si>
  <si>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</si>
  <si>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</si>
  <si>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</si>
  <si>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Dodatna ulaganja na građevinskim objektima</t>
  </si>
  <si>
    <t>452</t>
  </si>
  <si>
    <t>Dodatna ulaganja na postrojenjima i opremi</t>
  </si>
  <si>
    <t>453</t>
  </si>
  <si>
    <t>Dodatna ulaganja na prijevoznim sredstvima</t>
  </si>
  <si>
    <t>454</t>
  </si>
  <si>
    <t>Dodatna ulaganja za ostalu nefinancijsku imovinu</t>
  </si>
  <si>
    <t>VIŠAK/MANJAK PRIHODA OD NEFINANCIJSKE IMOVINE</t>
  </si>
  <si>
    <t xml:space="preserve">Višak prihoda od nefinancijske imovine - preneseni </t>
  </si>
  <si>
    <t xml:space="preserve">Manjak prihoda od nefinancijske imovine - preneseni </t>
  </si>
  <si>
    <t>UKUPNI PRIHODI</t>
  </si>
  <si>
    <t>UKUPNI RASHODI</t>
  </si>
  <si>
    <t>UKUPNI VIŠAK/MANJAK PRIHODA</t>
  </si>
  <si>
    <t>92211,92221,92212,92222</t>
  </si>
  <si>
    <t>Ukupni višak/manjak prihoda -  preneseni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</si>
  <si>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</si>
  <si>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</si>
  <si>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</si>
  <si>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</si>
  <si>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</si>
  <si>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</si>
  <si>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</si>
  <si>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</si>
  <si>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</si>
  <si>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</si>
  <si>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povrata depozita i jamčevnih pologa</t>
  </si>
  <si>
    <t>Primici od povrata depozita od kreditnih i ostalih institucija- tuzemni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</si>
  <si>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</si>
  <si>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</si>
  <si>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</si>
  <si>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</si>
  <si>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</si>
  <si>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</si>
  <si>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</si>
  <si>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</si>
  <si>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</si>
  <si>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</si>
  <si>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</si>
  <si>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</si>
  <si>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</si>
  <si>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</si>
  <si>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</si>
  <si>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</si>
  <si>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 xml:space="preserve">Izdaci za financijsku imovinu i otplate zajmova </t>
  </si>
  <si>
    <t>Izdaci za otplatu glavnice primljenih kredita i zajmova</t>
  </si>
  <si>
    <t>Otplata glavnice primljenih kredita i zajmova od kreditnih i ostalih financijskih institucija izvan javnog sektora (AOP 596 do 601)</t>
  </si>
  <si>
    <t>Otplata glavnice primljenih kredita od tuzemnih kreditnih institucija izvan javnog sektora</t>
  </si>
  <si>
    <t>Otplata glavnice primljenih zajmova od trgovačkih društava i obrtnika izvan javnog sektora (AOP 603 do 606)</t>
  </si>
  <si>
    <t>Otplata glavnice primljenih zajmova od trgovačkih društava izvan javnog sektora</t>
  </si>
  <si>
    <t>VIŠAK/MANJAK PRIMITAKA OD FINANCIJSKE IMOVINE</t>
  </si>
  <si>
    <t xml:space="preserve">Višak primitaka od financijske imovine - preneseni </t>
  </si>
  <si>
    <t>Manjak primitaka od financijske imovine - preneseni</t>
  </si>
  <si>
    <t>UKUPNI PRIHODI I PRIMICI</t>
  </si>
  <si>
    <t>UKUPNI RASHODI I IZDACI</t>
  </si>
  <si>
    <t>UKUPNI VIŠAK/MANJAK PRIHODA I PRIMITAKA</t>
  </si>
  <si>
    <t>92211,92221,92212,92222,92213,92223</t>
  </si>
  <si>
    <t>Sveukupni višak/manjak prihoda i primitaka -  preneseni</t>
  </si>
  <si>
    <t>UKUPNO VIŠAK/MANJAK PRIHODA I PRIMITAKA RASPOLOŽIV ILI ZA POKRIĆE U SLJEDEĆEM RAZDOBLJU</t>
  </si>
  <si>
    <t>361</t>
  </si>
  <si>
    <t>Pomoći inozemnim vladama</t>
  </si>
  <si>
    <t>Tekuće pomoći inozemnim vladama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</si>
</sst>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6" fillId="0" borderId="0"/>
    <xf numFmtId="0" fontId="9" fillId="0" borderId="0"/>
    <xf numFmtId="0" fontId="10" fillId="0" borderId="0"/>
    <xf numFmtId="0" fontId="11" fillId="0" borderId="0"/>
  </cellStyleXfs>
  <cellXfs count="88">
    <xf numFmtId="0" fontId="0" fillId="0" borderId="0" xfId="0"/>
    <xf numFmtId="0" fontId="1" fillId="0" borderId="0" xfId="1" applyAlignment="1" applyProtection="1">
      <alignment horizontal="center"/>
      <protection locked="0"/>
    </xf>
    <xf numFmtId="0" fontId="1" fillId="0" borderId="0" xfId="1" applyProtection="1">
      <protection locked="0"/>
    </xf>
    <xf numFmtId="4" fontId="2" fillId="0" borderId="0" xfId="1" applyNumberFormat="1" applyFont="1" applyProtection="1">
      <protection locked="0"/>
    </xf>
    <xf numFmtId="0" fontId="1" fillId="0" borderId="0" xfId="2" applyProtection="1">
      <protection locked="0"/>
    </xf>
    <xf numFmtId="0" fontId="3" fillId="0" borderId="0" xfId="1" applyFont="1" applyProtection="1">
      <protection locked="0"/>
    </xf>
    <xf numFmtId="0" fontId="3" fillId="0" borderId="1" xfId="2" applyFont="1" applyFill="1" applyBorder="1" applyAlignment="1" applyProtection="1">
      <alignment horizontal="center" vertical="center"/>
      <protection locked="0"/>
    </xf>
    <xf numFmtId="0" fontId="1" fillId="0" borderId="1" xfId="1" applyFill="1" applyBorder="1" applyAlignment="1" applyProtection="1">
      <alignment vertical="center"/>
      <protection locked="0"/>
    </xf>
    <xf numFmtId="0" fontId="1" fillId="0" borderId="0" xfId="1" applyFill="1" applyBorder="1" applyAlignment="1" applyProtection="1">
      <alignment vertical="center"/>
      <protection locked="0"/>
    </xf>
    <xf numFmtId="0" fontId="1" fillId="0" borderId="0" xfId="2" applyFill="1" applyProtection="1">
      <protection locked="0"/>
    </xf>
    <xf numFmtId="0" fontId="4" fillId="2" borderId="3" xfId="2" applyFont="1" applyFill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5" fillId="2" borderId="11" xfId="2" applyNumberFormat="1" applyFont="1" applyFill="1" applyBorder="1" applyAlignment="1" applyProtection="1">
      <alignment horizontal="left" vertical="center" wrapText="1"/>
      <protection hidden="1"/>
    </xf>
    <xf numFmtId="0" fontId="3" fillId="2" borderId="12" xfId="0" applyFont="1" applyFill="1" applyBorder="1" applyAlignment="1">
      <alignment horizontal="center" vertical="center" wrapText="1"/>
    </xf>
    <xf numFmtId="49" fontId="3" fillId="0" borderId="0" xfId="3" applyNumberFormat="1" applyFont="1" applyFill="1" applyBorder="1" applyAlignment="1" applyProtection="1">
      <alignment horizontal="left" vertical="center" wrapText="1"/>
      <protection locked="0"/>
    </xf>
    <xf numFmtId="4" fontId="3" fillId="0" borderId="0" xfId="2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6" applyFont="1" applyAlignment="1" applyProtection="1">
      <protection locked="0"/>
    </xf>
    <xf numFmtId="0" fontId="13" fillId="0" borderId="0" xfId="6" applyFont="1" applyAlignment="1" applyProtection="1">
      <protection locked="0"/>
    </xf>
    <xf numFmtId="4" fontId="13" fillId="0" borderId="0" xfId="6" applyNumberFormat="1" applyFont="1" applyAlignment="1" applyProtection="1"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/>
    </xf>
    <xf numFmtId="49" fontId="5" fillId="3" borderId="7" xfId="2" applyNumberFormat="1" applyFont="1" applyFill="1" applyBorder="1" applyAlignment="1" applyProtection="1">
      <alignment horizontal="left" vertical="center" wrapText="1"/>
      <protection hidden="1"/>
    </xf>
    <xf numFmtId="4" fontId="5" fillId="4" borderId="7" xfId="2" applyNumberFormat="1" applyFont="1" applyFill="1" applyBorder="1" applyAlignment="1" applyProtection="1">
      <alignment horizontal="right" vertical="center" shrinkToFit="1"/>
    </xf>
    <xf numFmtId="4" fontId="5" fillId="3" borderId="7" xfId="2" applyNumberFormat="1" applyFont="1" applyFill="1" applyBorder="1" applyAlignment="1" applyProtection="1">
      <alignment horizontal="right" vertical="center" shrinkToFit="1"/>
    </xf>
    <xf numFmtId="49" fontId="7" fillId="0" borderId="7" xfId="2" applyNumberFormat="1" applyFont="1" applyFill="1" applyBorder="1" applyAlignment="1" applyProtection="1">
      <alignment horizontal="left" vertical="center" wrapText="1"/>
      <protection hidden="1"/>
    </xf>
    <xf numFmtId="4" fontId="7" fillId="3" borderId="7" xfId="2" applyNumberFormat="1" applyFont="1" applyFill="1" applyBorder="1" applyAlignment="1" applyProtection="1">
      <alignment horizontal="right" vertical="center" shrinkToFit="1"/>
    </xf>
    <xf numFmtId="4" fontId="7" fillId="0" borderId="7" xfId="2" applyNumberFormat="1" applyFont="1" applyFill="1" applyBorder="1" applyAlignment="1" applyProtection="1">
      <alignment horizontal="right" vertical="center" shrinkToFit="1"/>
      <protection locked="0"/>
    </xf>
    <xf numFmtId="4" fontId="7" fillId="0" borderId="7" xfId="2" applyNumberFormat="1" applyFont="1" applyBorder="1" applyAlignment="1" applyProtection="1">
      <alignment horizontal="right" vertical="center"/>
      <protection locked="0"/>
    </xf>
    <xf numFmtId="49" fontId="5" fillId="3" borderId="7" xfId="2" applyNumberFormat="1" applyFont="1" applyFill="1" applyBorder="1" applyAlignment="1" applyProtection="1">
      <alignment horizontal="left" vertical="center" shrinkToFit="1"/>
      <protection hidden="1"/>
    </xf>
    <xf numFmtId="49" fontId="7" fillId="0" borderId="7" xfId="2" applyNumberFormat="1" applyFont="1" applyFill="1" applyBorder="1" applyAlignment="1" applyProtection="1">
      <alignment horizontal="left" vertical="center" wrapText="1" shrinkToFit="1"/>
      <protection hidden="1"/>
    </xf>
    <xf numFmtId="49" fontId="8" fillId="3" borderId="7" xfId="2" applyNumberFormat="1" applyFont="1" applyFill="1" applyBorder="1" applyAlignment="1" applyProtection="1">
      <alignment horizontal="left" vertical="center" shrinkToFit="1"/>
      <protection hidden="1"/>
    </xf>
    <xf numFmtId="49" fontId="7" fillId="0" borderId="7" xfId="2" applyNumberFormat="1" applyFont="1" applyFill="1" applyBorder="1" applyAlignment="1" applyProtection="1">
      <alignment horizontal="left" vertical="center" shrinkToFit="1"/>
      <protection hidden="1"/>
    </xf>
    <xf numFmtId="49" fontId="5" fillId="3" borderId="7" xfId="0" applyNumberFormat="1" applyFont="1" applyFill="1" applyBorder="1" applyAlignment="1" applyProtection="1">
      <alignment horizontal="left" vertical="center" wrapText="1"/>
      <protection hidden="1"/>
    </xf>
    <xf numFmtId="49" fontId="7" fillId="0" borderId="7" xfId="0" applyNumberFormat="1" applyFont="1" applyFill="1" applyBorder="1" applyAlignment="1" applyProtection="1">
      <alignment horizontal="left" vertical="center" wrapText="1"/>
      <protection hidden="1"/>
    </xf>
    <xf numFmtId="4" fontId="7" fillId="0" borderId="7" xfId="2" applyNumberFormat="1" applyFont="1" applyFill="1" applyBorder="1" applyAlignment="1" applyProtection="1">
      <alignment horizontal="right" vertical="center"/>
      <protection locked="0"/>
    </xf>
    <xf numFmtId="49" fontId="7" fillId="0" borderId="7" xfId="0" applyNumberFormat="1" applyFont="1" applyFill="1" applyBorder="1" applyAlignment="1" applyProtection="1">
      <alignment horizontal="left" vertical="center" shrinkToFit="1"/>
      <protection hidden="1"/>
    </xf>
    <xf numFmtId="49" fontId="5" fillId="3" borderId="7" xfId="0" applyNumberFormat="1" applyFont="1" applyFill="1" applyBorder="1" applyAlignment="1" applyProtection="1">
      <alignment horizontal="left" vertical="center" shrinkToFit="1"/>
      <protection hidden="1"/>
    </xf>
    <xf numFmtId="49" fontId="5" fillId="3" borderId="7" xfId="0" applyNumberFormat="1" applyFont="1" applyFill="1" applyBorder="1" applyAlignment="1" applyProtection="1">
      <alignment horizontal="left" vertical="center"/>
      <protection hidden="1"/>
    </xf>
    <xf numFmtId="0" fontId="1" fillId="0" borderId="7" xfId="2" applyBorder="1" applyProtection="1">
      <protection locked="0"/>
    </xf>
    <xf numFmtId="0" fontId="3" fillId="3" borderId="7" xfId="2" applyFont="1" applyFill="1" applyBorder="1" applyAlignment="1" applyProtection="1">
      <alignment horizontal="left" vertical="center"/>
    </xf>
    <xf numFmtId="0" fontId="3" fillId="3" borderId="7" xfId="4" applyFont="1" applyFill="1" applyBorder="1" applyAlignment="1" applyProtection="1">
      <alignment horizontal="left" vertical="center" wrapText="1"/>
    </xf>
    <xf numFmtId="0" fontId="1" fillId="5" borderId="7" xfId="4" applyFont="1" applyFill="1" applyBorder="1" applyAlignment="1">
      <alignment horizontal="left" vertical="center" wrapText="1"/>
    </xf>
    <xf numFmtId="0" fontId="3" fillId="3" borderId="7" xfId="5" applyFont="1" applyFill="1" applyBorder="1" applyAlignment="1" applyProtection="1">
      <alignment horizontal="left" vertical="center" wrapText="1"/>
    </xf>
    <xf numFmtId="0" fontId="1" fillId="0" borderId="7" xfId="5" applyFont="1" applyFill="1" applyBorder="1" applyAlignment="1">
      <alignment horizontal="left" vertical="center" wrapText="1"/>
    </xf>
    <xf numFmtId="0" fontId="7" fillId="5" borderId="7" xfId="4" applyFont="1" applyFill="1" applyBorder="1" applyAlignment="1">
      <alignment horizontal="left" vertical="center" wrapText="1"/>
    </xf>
    <xf numFmtId="0" fontId="5" fillId="3" borderId="7" xfId="4" applyFont="1" applyFill="1" applyBorder="1" applyAlignment="1" applyProtection="1">
      <alignment horizontal="left" vertical="center" wrapText="1"/>
    </xf>
    <xf numFmtId="0" fontId="5" fillId="3" borderId="7" xfId="5" applyFont="1" applyFill="1" applyBorder="1" applyAlignment="1" applyProtection="1">
      <alignment horizontal="left" vertical="center" wrapText="1"/>
    </xf>
    <xf numFmtId="0" fontId="7" fillId="0" borderId="7" xfId="5" applyFont="1" applyFill="1" applyBorder="1" applyAlignment="1">
      <alignment horizontal="left" vertical="center" wrapText="1"/>
    </xf>
    <xf numFmtId="0" fontId="3" fillId="2" borderId="15" xfId="1" applyFont="1" applyFill="1" applyBorder="1" applyAlignment="1">
      <alignment horizontal="center" vertical="center"/>
    </xf>
    <xf numFmtId="0" fontId="3" fillId="2" borderId="20" xfId="2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/>
    </xf>
    <xf numFmtId="49" fontId="5" fillId="3" borderId="20" xfId="3" applyNumberFormat="1" applyFont="1" applyFill="1" applyBorder="1" applyAlignment="1" applyProtection="1">
      <alignment horizontal="left" vertical="center" wrapText="1"/>
      <protection hidden="1"/>
    </xf>
    <xf numFmtId="4" fontId="5" fillId="4" borderId="15" xfId="2" applyNumberFormat="1" applyFont="1" applyFill="1" applyBorder="1" applyAlignment="1" applyProtection="1">
      <alignment horizontal="right" vertical="center" shrinkToFit="1"/>
    </xf>
    <xf numFmtId="49" fontId="7" fillId="0" borderId="20" xfId="3" applyNumberFormat="1" applyFont="1" applyFill="1" applyBorder="1" applyAlignment="1" applyProtection="1">
      <alignment horizontal="left" vertical="center" wrapText="1"/>
      <protection hidden="1"/>
    </xf>
    <xf numFmtId="4" fontId="7" fillId="0" borderId="15" xfId="2" applyNumberFormat="1" applyFont="1" applyBorder="1" applyAlignment="1" applyProtection="1">
      <alignment horizontal="right" vertical="center"/>
      <protection locked="0"/>
    </xf>
    <xf numFmtId="4" fontId="7" fillId="0" borderId="15" xfId="2" applyNumberFormat="1" applyFont="1" applyFill="1" applyBorder="1" applyAlignment="1" applyProtection="1">
      <alignment horizontal="right" vertical="center"/>
      <protection locked="0"/>
    </xf>
    <xf numFmtId="4" fontId="5" fillId="3" borderId="15" xfId="2" applyNumberFormat="1" applyFont="1" applyFill="1" applyBorder="1" applyAlignment="1" applyProtection="1">
      <alignment horizontal="right" vertical="center" shrinkToFit="1"/>
    </xf>
    <xf numFmtId="0" fontId="5" fillId="3" borderId="20" xfId="4" applyFont="1" applyFill="1" applyBorder="1" applyAlignment="1" applyProtection="1">
      <alignment horizontal="left" vertical="center"/>
    </xf>
    <xf numFmtId="0" fontId="7" fillId="0" borderId="20" xfId="4" applyFont="1" applyFill="1" applyBorder="1" applyAlignment="1">
      <alignment horizontal="left" vertical="center"/>
    </xf>
    <xf numFmtId="0" fontId="7" fillId="5" borderId="20" xfId="4" applyFont="1" applyFill="1" applyBorder="1" applyAlignment="1">
      <alignment horizontal="left" vertical="center" wrapText="1"/>
    </xf>
    <xf numFmtId="0" fontId="5" fillId="3" borderId="20" xfId="4" applyFont="1" applyFill="1" applyBorder="1" applyAlignment="1" applyProtection="1">
      <alignment horizontal="left" vertical="center" wrapText="1"/>
    </xf>
    <xf numFmtId="4" fontId="3" fillId="3" borderId="13" xfId="2" applyNumberFormat="1" applyFont="1" applyFill="1" applyBorder="1" applyAlignment="1" applyProtection="1">
      <alignment horizontal="right" vertical="center" shrinkToFit="1"/>
    </xf>
    <xf numFmtId="4" fontId="3" fillId="3" borderId="23" xfId="2" applyNumberFormat="1" applyFont="1" applyFill="1" applyBorder="1" applyAlignment="1" applyProtection="1">
      <alignment horizontal="right" vertical="center" shrinkToFit="1"/>
    </xf>
    <xf numFmtId="0" fontId="0" fillId="0" borderId="0" xfId="0" applyBorder="1"/>
    <xf numFmtId="49" fontId="5" fillId="3" borderId="20" xfId="3" applyNumberFormat="1" applyFont="1" applyFill="1" applyBorder="1" applyAlignment="1" applyProtection="1">
      <alignment horizontal="left" vertical="center" wrapText="1"/>
      <protection hidden="1"/>
    </xf>
    <xf numFmtId="49" fontId="5" fillId="3" borderId="7" xfId="3" applyNumberFormat="1" applyFont="1" applyFill="1" applyBorder="1" applyAlignment="1" applyProtection="1">
      <alignment horizontal="left" vertical="center" wrapText="1"/>
      <protection hidden="1"/>
    </xf>
    <xf numFmtId="0" fontId="3" fillId="2" borderId="18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19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49" fontId="3" fillId="3" borderId="22" xfId="3" applyNumberFormat="1" applyFont="1" applyFill="1" applyBorder="1" applyAlignment="1" applyProtection="1">
      <alignment horizontal="left" vertical="center" wrapText="1"/>
      <protection hidden="1"/>
    </xf>
    <xf numFmtId="49" fontId="3" fillId="3" borderId="13" xfId="3" applyNumberFormat="1" applyFont="1" applyFill="1" applyBorder="1" applyAlignment="1" applyProtection="1">
      <alignment horizontal="left" vertical="center" wrapText="1"/>
      <protection hidden="1"/>
    </xf>
  </cellXfs>
  <cellStyles count="7">
    <cellStyle name="Normal" xfId="0" builtinId="0"/>
    <cellStyle name="Normal 2_Copy of Xl0000049" xfId="6"/>
    <cellStyle name="Normal 3" xfId="4"/>
    <cellStyle name="Normal 5" xfId="2"/>
    <cellStyle name="Normal_Podaci" xfId="3"/>
    <cellStyle name="Normalno 2 2" xfId="1"/>
    <cellStyle name="Obično_List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7"/>
  <sheetViews>
    <sheetView tabSelected="1" topLeftCell="A235" workbookViewId="0">
      <selection activeCell="L257" sqref="L257"/>
    </sheetView>
  </sheetViews>
  <sheetFormatPr defaultRowHeight="14.25" x14ac:dyDescent="0.2"/>
  <cols>
    <col min="1" max="1" width="6" customWidth="1"/>
    <col min="2" max="2" width="55.375" customWidth="1"/>
    <col min="3" max="3" width="12.25" customWidth="1"/>
    <col min="4" max="4" width="14.75" customWidth="1"/>
    <col min="5" max="5" width="16.375" customWidth="1"/>
    <col min="8" max="8" width="11.125" customWidth="1"/>
    <col min="10" max="10" width="11.625" customWidth="1"/>
    <col min="12" max="12" width="11.125" customWidth="1"/>
    <col min="13" max="13" width="13" customWidth="1"/>
  </cols>
  <sheetData>
    <row r="1" spans="1:16" x14ac:dyDescent="0.2">
      <c r="A1" s="1"/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</row>
    <row r="2" spans="1:16" x14ac:dyDescent="0.2">
      <c r="A2" s="5" t="s">
        <v>0</v>
      </c>
      <c r="B2" s="2"/>
      <c r="C2" s="2"/>
      <c r="D2" s="2"/>
      <c r="E2" s="2"/>
      <c r="F2" s="2"/>
      <c r="G2" s="2"/>
      <c r="H2" s="4"/>
      <c r="I2" s="4"/>
      <c r="J2" s="4"/>
      <c r="K2" s="4"/>
      <c r="L2" s="4"/>
      <c r="M2" s="4"/>
    </row>
    <row r="3" spans="1:16" ht="15" thickBot="1" x14ac:dyDescent="0.25">
      <c r="A3" s="6"/>
      <c r="B3" s="7"/>
      <c r="C3" s="8"/>
      <c r="D3" s="8"/>
      <c r="E3" s="8"/>
      <c r="F3" s="8"/>
      <c r="G3" s="8"/>
      <c r="H3" s="9"/>
      <c r="I3" s="9"/>
      <c r="J3" s="9"/>
      <c r="K3" s="9"/>
      <c r="L3" s="9"/>
      <c r="M3" s="9"/>
    </row>
    <row r="4" spans="1:16" ht="15" thickTop="1" x14ac:dyDescent="0.2">
      <c r="A4" s="73" t="s">
        <v>1</v>
      </c>
      <c r="B4" s="74"/>
      <c r="C4" s="77" t="s">
        <v>2</v>
      </c>
      <c r="D4" s="10" t="s">
        <v>3</v>
      </c>
      <c r="E4" s="80" t="s">
        <v>4</v>
      </c>
      <c r="F4" s="83" t="s">
        <v>5</v>
      </c>
      <c r="G4" s="83"/>
      <c r="H4" s="83"/>
      <c r="I4" s="83"/>
      <c r="J4" s="83"/>
      <c r="K4" s="83"/>
      <c r="L4" s="84"/>
      <c r="M4" s="85"/>
    </row>
    <row r="5" spans="1:16" ht="12" customHeight="1" x14ac:dyDescent="0.2">
      <c r="A5" s="75"/>
      <c r="B5" s="76"/>
      <c r="C5" s="78"/>
      <c r="D5" s="11">
        <v>11</v>
      </c>
      <c r="E5" s="81"/>
      <c r="F5" s="12">
        <v>31</v>
      </c>
      <c r="G5" s="12">
        <v>43</v>
      </c>
      <c r="H5" s="12">
        <v>52</v>
      </c>
      <c r="I5" s="12">
        <v>51</v>
      </c>
      <c r="J5" s="12">
        <v>56</v>
      </c>
      <c r="K5" s="12">
        <v>61</v>
      </c>
      <c r="L5" s="12">
        <v>11</v>
      </c>
      <c r="M5" s="54">
        <v>81</v>
      </c>
    </row>
    <row r="6" spans="1:16" ht="102" x14ac:dyDescent="0.2">
      <c r="A6" s="55" t="s">
        <v>6</v>
      </c>
      <c r="B6" s="13" t="s">
        <v>7</v>
      </c>
      <c r="C6" s="79"/>
      <c r="D6" s="14" t="s">
        <v>8</v>
      </c>
      <c r="E6" s="82"/>
      <c r="F6" s="15" t="s">
        <v>9</v>
      </c>
      <c r="G6" s="15" t="s">
        <v>10</v>
      </c>
      <c r="H6" s="15" t="s">
        <v>11</v>
      </c>
      <c r="I6" s="15" t="s">
        <v>12</v>
      </c>
      <c r="J6" s="16" t="s">
        <v>13</v>
      </c>
      <c r="K6" s="15" t="s">
        <v>14</v>
      </c>
      <c r="L6" s="15" t="s">
        <v>15</v>
      </c>
      <c r="M6" s="17" t="s">
        <v>16</v>
      </c>
    </row>
    <row r="7" spans="1:16" ht="12" customHeight="1" x14ac:dyDescent="0.2">
      <c r="A7" s="56">
        <v>1</v>
      </c>
      <c r="B7" s="23">
        <v>2</v>
      </c>
      <c r="C7" s="24" t="s">
        <v>17</v>
      </c>
      <c r="D7" s="25">
        <v>4</v>
      </c>
      <c r="E7" s="24" t="s">
        <v>18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57">
        <v>13</v>
      </c>
    </row>
    <row r="8" spans="1:16" ht="18" customHeight="1" x14ac:dyDescent="0.2">
      <c r="A8" s="58">
        <v>6</v>
      </c>
      <c r="B8" s="27" t="s">
        <v>19</v>
      </c>
      <c r="C8" s="28">
        <f t="shared" ref="C8:M8" si="0">C9+C33+C49+C56+C68+C63</f>
        <v>14967143</v>
      </c>
      <c r="D8" s="28">
        <f t="shared" si="0"/>
        <v>3350463</v>
      </c>
      <c r="E8" s="29">
        <f t="shared" si="0"/>
        <v>11616680</v>
      </c>
      <c r="F8" s="28">
        <f t="shared" si="0"/>
        <v>179444</v>
      </c>
      <c r="G8" s="28">
        <f t="shared" si="0"/>
        <v>90462</v>
      </c>
      <c r="H8" s="28">
        <f t="shared" si="0"/>
        <v>10819639</v>
      </c>
      <c r="I8" s="28">
        <f t="shared" si="0"/>
        <v>0</v>
      </c>
      <c r="J8" s="28">
        <f t="shared" si="0"/>
        <v>516695</v>
      </c>
      <c r="K8" s="28">
        <f t="shared" si="0"/>
        <v>10440</v>
      </c>
      <c r="L8" s="28">
        <f t="shared" si="0"/>
        <v>0</v>
      </c>
      <c r="M8" s="59">
        <f t="shared" si="0"/>
        <v>0</v>
      </c>
      <c r="O8" s="70"/>
      <c r="P8" s="70"/>
    </row>
    <row r="9" spans="1:16" ht="24.75" customHeight="1" x14ac:dyDescent="0.2">
      <c r="A9" s="58">
        <v>63</v>
      </c>
      <c r="B9" s="27" t="s">
        <v>20</v>
      </c>
      <c r="C9" s="28">
        <f>C10+C13+C18+C21+C24+C27+C30</f>
        <v>11336334</v>
      </c>
      <c r="D9" s="28">
        <f>D10+D13+D18+D21+D24+D27+D30</f>
        <v>0</v>
      </c>
      <c r="E9" s="29">
        <f>E10+E13+E18+E21+E24+E27+E30</f>
        <v>11336334</v>
      </c>
      <c r="F9" s="28">
        <f>F10+F13+F18+F21+F24+F27+F30</f>
        <v>0</v>
      </c>
      <c r="G9" s="28">
        <f>G10+G13+G18+G21+G24+G27+G30</f>
        <v>0</v>
      </c>
      <c r="H9" s="28">
        <f t="shared" ref="H9:M9" si="1">H10+H13+H18+H21+H24+H27+H30</f>
        <v>10819639</v>
      </c>
      <c r="I9" s="28">
        <f t="shared" si="1"/>
        <v>0</v>
      </c>
      <c r="J9" s="28">
        <f t="shared" si="1"/>
        <v>516695</v>
      </c>
      <c r="K9" s="28">
        <f t="shared" si="1"/>
        <v>0</v>
      </c>
      <c r="L9" s="28">
        <f t="shared" si="1"/>
        <v>0</v>
      </c>
      <c r="M9" s="59">
        <f t="shared" si="1"/>
        <v>0</v>
      </c>
    </row>
    <row r="10" spans="1:16" ht="18" customHeight="1" x14ac:dyDescent="0.2">
      <c r="A10" s="58">
        <v>631</v>
      </c>
      <c r="B10" s="27" t="s">
        <v>21</v>
      </c>
      <c r="C10" s="28">
        <f>C11+C12</f>
        <v>0</v>
      </c>
      <c r="D10" s="28">
        <f>D11+D12</f>
        <v>0</v>
      </c>
      <c r="E10" s="29">
        <f>E11+E12</f>
        <v>0</v>
      </c>
      <c r="F10" s="28">
        <f>F11+F12</f>
        <v>0</v>
      </c>
      <c r="G10" s="28">
        <f>G11+G12</f>
        <v>0</v>
      </c>
      <c r="H10" s="28">
        <f t="shared" ref="H10:M10" si="2">H11+H12</f>
        <v>0</v>
      </c>
      <c r="I10" s="28">
        <f t="shared" si="2"/>
        <v>0</v>
      </c>
      <c r="J10" s="28">
        <f t="shared" si="2"/>
        <v>0</v>
      </c>
      <c r="K10" s="28">
        <f t="shared" si="2"/>
        <v>0</v>
      </c>
      <c r="L10" s="28">
        <f t="shared" si="2"/>
        <v>0</v>
      </c>
      <c r="M10" s="59">
        <f t="shared" si="2"/>
        <v>0</v>
      </c>
    </row>
    <row r="11" spans="1:16" ht="18" customHeight="1" x14ac:dyDescent="0.2">
      <c r="A11" s="60">
        <v>6311</v>
      </c>
      <c r="B11" s="30" t="s">
        <v>22</v>
      </c>
      <c r="C11" s="31">
        <f>SUM(D11:E11)</f>
        <v>0</v>
      </c>
      <c r="D11" s="32"/>
      <c r="E11" s="31">
        <f>SUM(F11:M11)</f>
        <v>0</v>
      </c>
      <c r="F11" s="32"/>
      <c r="G11" s="32"/>
      <c r="H11" s="33"/>
      <c r="I11" s="33"/>
      <c r="J11" s="33"/>
      <c r="K11" s="33"/>
      <c r="L11" s="33"/>
      <c r="M11" s="61"/>
    </row>
    <row r="12" spans="1:16" ht="18" customHeight="1" x14ac:dyDescent="0.2">
      <c r="A12" s="60">
        <v>6312</v>
      </c>
      <c r="B12" s="30" t="s">
        <v>23</v>
      </c>
      <c r="C12" s="31">
        <f>SUM(D12:E12)</f>
        <v>0</v>
      </c>
      <c r="D12" s="32"/>
      <c r="E12" s="31">
        <f>SUM(F12:M12)</f>
        <v>0</v>
      </c>
      <c r="F12" s="32"/>
      <c r="G12" s="32"/>
      <c r="H12" s="33"/>
      <c r="I12" s="33"/>
      <c r="J12" s="33"/>
      <c r="K12" s="33"/>
      <c r="L12" s="33"/>
      <c r="M12" s="61"/>
    </row>
    <row r="13" spans="1:16" ht="18" customHeight="1" x14ac:dyDescent="0.2">
      <c r="A13" s="58">
        <v>632</v>
      </c>
      <c r="B13" s="27" t="s">
        <v>24</v>
      </c>
      <c r="C13" s="28">
        <f>SUM(C14:C17)</f>
        <v>0</v>
      </c>
      <c r="D13" s="28">
        <f>SUM(D14:D17)</f>
        <v>0</v>
      </c>
      <c r="E13" s="29">
        <f>SUM(E14:E17)</f>
        <v>0</v>
      </c>
      <c r="F13" s="28">
        <f>SUM(F14:F17)</f>
        <v>0</v>
      </c>
      <c r="G13" s="28">
        <f>SUM(G14:G17)</f>
        <v>0</v>
      </c>
      <c r="H13" s="28">
        <f t="shared" ref="H13:M13" si="3">SUM(H14:H17)</f>
        <v>0</v>
      </c>
      <c r="I13" s="28">
        <f t="shared" si="3"/>
        <v>0</v>
      </c>
      <c r="J13" s="28">
        <f t="shared" si="3"/>
        <v>0</v>
      </c>
      <c r="K13" s="28">
        <f t="shared" si="3"/>
        <v>0</v>
      </c>
      <c r="L13" s="28">
        <f t="shared" si="3"/>
        <v>0</v>
      </c>
      <c r="M13" s="59">
        <f t="shared" si="3"/>
        <v>0</v>
      </c>
    </row>
    <row r="14" spans="1:16" ht="18" customHeight="1" x14ac:dyDescent="0.2">
      <c r="A14" s="60">
        <v>6321</v>
      </c>
      <c r="B14" s="30" t="s">
        <v>25</v>
      </c>
      <c r="C14" s="31">
        <f t="shared" ref="C14:C17" si="4">SUM(D14:E14)</f>
        <v>0</v>
      </c>
      <c r="D14" s="32"/>
      <c r="E14" s="31">
        <f t="shared" ref="E14:E32" si="5">SUM(F14:M14)</f>
        <v>0</v>
      </c>
      <c r="F14" s="32"/>
      <c r="G14" s="32"/>
      <c r="H14" s="33"/>
      <c r="I14" s="33"/>
      <c r="J14" s="33"/>
      <c r="K14" s="33"/>
      <c r="L14" s="33"/>
      <c r="M14" s="61"/>
    </row>
    <row r="15" spans="1:16" ht="18" customHeight="1" x14ac:dyDescent="0.2">
      <c r="A15" s="60">
        <v>6322</v>
      </c>
      <c r="B15" s="30" t="s">
        <v>26</v>
      </c>
      <c r="C15" s="31">
        <f t="shared" si="4"/>
        <v>0</v>
      </c>
      <c r="D15" s="32"/>
      <c r="E15" s="31">
        <f t="shared" si="5"/>
        <v>0</v>
      </c>
      <c r="F15" s="32"/>
      <c r="G15" s="32"/>
      <c r="H15" s="33"/>
      <c r="I15" s="33"/>
      <c r="J15" s="33"/>
      <c r="K15" s="33"/>
      <c r="L15" s="33"/>
      <c r="M15" s="61"/>
    </row>
    <row r="16" spans="1:16" ht="18" customHeight="1" x14ac:dyDescent="0.2">
      <c r="A16" s="60">
        <v>6323</v>
      </c>
      <c r="B16" s="30" t="s">
        <v>27</v>
      </c>
      <c r="C16" s="31">
        <f t="shared" si="4"/>
        <v>0</v>
      </c>
      <c r="D16" s="32"/>
      <c r="E16" s="31">
        <f t="shared" si="5"/>
        <v>0</v>
      </c>
      <c r="F16" s="32"/>
      <c r="G16" s="32"/>
      <c r="H16" s="33"/>
      <c r="I16" s="33"/>
      <c r="J16" s="33"/>
      <c r="K16" s="33"/>
      <c r="L16" s="33"/>
      <c r="M16" s="61"/>
    </row>
    <row r="17" spans="1:13" ht="18" customHeight="1" x14ac:dyDescent="0.2">
      <c r="A17" s="60">
        <v>6324</v>
      </c>
      <c r="B17" s="30" t="s">
        <v>28</v>
      </c>
      <c r="C17" s="31">
        <f t="shared" si="4"/>
        <v>0</v>
      </c>
      <c r="D17" s="32"/>
      <c r="E17" s="31">
        <f t="shared" si="5"/>
        <v>0</v>
      </c>
      <c r="F17" s="32"/>
      <c r="G17" s="32"/>
      <c r="H17" s="33"/>
      <c r="I17" s="33"/>
      <c r="J17" s="33"/>
      <c r="K17" s="33"/>
      <c r="L17" s="33"/>
      <c r="M17" s="61"/>
    </row>
    <row r="18" spans="1:13" ht="18" customHeight="1" x14ac:dyDescent="0.2">
      <c r="A18" s="58">
        <v>633</v>
      </c>
      <c r="B18" s="27" t="s">
        <v>29</v>
      </c>
      <c r="C18" s="28">
        <f>SUM(C19:C20)</f>
        <v>0</v>
      </c>
      <c r="D18" s="28">
        <f>SUM(D19:D20)</f>
        <v>0</v>
      </c>
      <c r="E18" s="29">
        <f>SUM(E19:E20)</f>
        <v>0</v>
      </c>
      <c r="F18" s="28">
        <f>SUM(F19:F20)</f>
        <v>0</v>
      </c>
      <c r="G18" s="28">
        <f>SUM(G19:G20)</f>
        <v>0</v>
      </c>
      <c r="H18" s="28">
        <f t="shared" ref="H18:M18" si="6">SUM(H19:H20)</f>
        <v>0</v>
      </c>
      <c r="I18" s="28">
        <f t="shared" si="6"/>
        <v>0</v>
      </c>
      <c r="J18" s="28">
        <f t="shared" si="6"/>
        <v>0</v>
      </c>
      <c r="K18" s="28">
        <f t="shared" si="6"/>
        <v>0</v>
      </c>
      <c r="L18" s="28">
        <f t="shared" si="6"/>
        <v>0</v>
      </c>
      <c r="M18" s="59">
        <f t="shared" si="6"/>
        <v>0</v>
      </c>
    </row>
    <row r="19" spans="1:13" ht="18" customHeight="1" x14ac:dyDescent="0.2">
      <c r="A19" s="60">
        <v>6331</v>
      </c>
      <c r="B19" s="30" t="s">
        <v>30</v>
      </c>
      <c r="C19" s="31">
        <f t="shared" ref="C19:C20" si="7">SUM(D19:E19)</f>
        <v>0</v>
      </c>
      <c r="D19" s="32"/>
      <c r="E19" s="31">
        <f t="shared" si="5"/>
        <v>0</v>
      </c>
      <c r="F19" s="32"/>
      <c r="G19" s="32"/>
      <c r="H19" s="33"/>
      <c r="I19" s="33"/>
      <c r="J19" s="33"/>
      <c r="K19" s="33"/>
      <c r="L19" s="33"/>
      <c r="M19" s="61"/>
    </row>
    <row r="20" spans="1:13" ht="18" customHeight="1" x14ac:dyDescent="0.2">
      <c r="A20" s="60">
        <v>6332</v>
      </c>
      <c r="B20" s="30" t="s">
        <v>31</v>
      </c>
      <c r="C20" s="31">
        <f t="shared" si="7"/>
        <v>0</v>
      </c>
      <c r="D20" s="32"/>
      <c r="E20" s="31">
        <f t="shared" si="5"/>
        <v>0</v>
      </c>
      <c r="F20" s="32"/>
      <c r="G20" s="32"/>
      <c r="H20" s="33"/>
      <c r="I20" s="33"/>
      <c r="J20" s="33"/>
      <c r="K20" s="33"/>
      <c r="L20" s="33"/>
      <c r="M20" s="61"/>
    </row>
    <row r="21" spans="1:13" ht="18" customHeight="1" x14ac:dyDescent="0.2">
      <c r="A21" s="58">
        <v>634</v>
      </c>
      <c r="B21" s="27" t="s">
        <v>32</v>
      </c>
      <c r="C21" s="28">
        <f>SUM(C22:C23)</f>
        <v>0</v>
      </c>
      <c r="D21" s="28">
        <f>SUM(D22:D23)</f>
        <v>0</v>
      </c>
      <c r="E21" s="29">
        <f>SUM(E22:E23)</f>
        <v>0</v>
      </c>
      <c r="F21" s="28">
        <f>SUM(F22:F23)</f>
        <v>0</v>
      </c>
      <c r="G21" s="28">
        <f>SUM(G22:G23)</f>
        <v>0</v>
      </c>
      <c r="H21" s="28">
        <f t="shared" ref="H21:M21" si="8">SUM(H22:H23)</f>
        <v>0</v>
      </c>
      <c r="I21" s="28">
        <f t="shared" si="8"/>
        <v>0</v>
      </c>
      <c r="J21" s="28">
        <f t="shared" si="8"/>
        <v>0</v>
      </c>
      <c r="K21" s="28">
        <f t="shared" si="8"/>
        <v>0</v>
      </c>
      <c r="L21" s="28">
        <f t="shared" si="8"/>
        <v>0</v>
      </c>
      <c r="M21" s="59">
        <f t="shared" si="8"/>
        <v>0</v>
      </c>
    </row>
    <row r="22" spans="1:13" ht="18" customHeight="1" x14ac:dyDescent="0.2">
      <c r="A22" s="60">
        <v>6341</v>
      </c>
      <c r="B22" s="30" t="s">
        <v>33</v>
      </c>
      <c r="C22" s="31">
        <f t="shared" ref="C22:C23" si="9">SUM(D22:E22)</f>
        <v>0</v>
      </c>
      <c r="D22" s="32"/>
      <c r="E22" s="31">
        <f t="shared" si="5"/>
        <v>0</v>
      </c>
      <c r="F22" s="32"/>
      <c r="G22" s="32"/>
      <c r="H22" s="33"/>
      <c r="I22" s="33"/>
      <c r="J22" s="33"/>
      <c r="K22" s="33"/>
      <c r="L22" s="33"/>
      <c r="M22" s="61"/>
    </row>
    <row r="23" spans="1:13" ht="18" customHeight="1" x14ac:dyDescent="0.2">
      <c r="A23" s="60">
        <v>6342</v>
      </c>
      <c r="B23" s="30" t="s">
        <v>34</v>
      </c>
      <c r="C23" s="31">
        <f t="shared" si="9"/>
        <v>0</v>
      </c>
      <c r="D23" s="32"/>
      <c r="E23" s="31">
        <f t="shared" si="5"/>
        <v>0</v>
      </c>
      <c r="F23" s="32"/>
      <c r="G23" s="32"/>
      <c r="H23" s="33"/>
      <c r="I23" s="33"/>
      <c r="J23" s="33"/>
      <c r="K23" s="33"/>
      <c r="L23" s="33"/>
      <c r="M23" s="61"/>
    </row>
    <row r="24" spans="1:13" ht="18" customHeight="1" x14ac:dyDescent="0.2">
      <c r="A24" s="58">
        <v>635</v>
      </c>
      <c r="B24" s="27" t="s">
        <v>35</v>
      </c>
      <c r="C24" s="28">
        <f>SUM(C25:C26)</f>
        <v>0</v>
      </c>
      <c r="D24" s="28">
        <f>SUM(D25:D26)</f>
        <v>0</v>
      </c>
      <c r="E24" s="29">
        <f>SUM(E25:E26)</f>
        <v>0</v>
      </c>
      <c r="F24" s="28">
        <f>SUM(F25:F26)</f>
        <v>0</v>
      </c>
      <c r="G24" s="28">
        <f>SUM(G25:G26)</f>
        <v>0</v>
      </c>
      <c r="H24" s="28">
        <f t="shared" ref="H24:M24" si="10">SUM(H25:H26)</f>
        <v>0</v>
      </c>
      <c r="I24" s="28">
        <f t="shared" si="10"/>
        <v>0</v>
      </c>
      <c r="J24" s="28">
        <f t="shared" si="10"/>
        <v>0</v>
      </c>
      <c r="K24" s="28">
        <f t="shared" si="10"/>
        <v>0</v>
      </c>
      <c r="L24" s="28">
        <f t="shared" si="10"/>
        <v>0</v>
      </c>
      <c r="M24" s="59">
        <f t="shared" si="10"/>
        <v>0</v>
      </c>
    </row>
    <row r="25" spans="1:13" ht="18" customHeight="1" x14ac:dyDescent="0.2">
      <c r="A25" s="60">
        <v>6351</v>
      </c>
      <c r="B25" s="30" t="s">
        <v>36</v>
      </c>
      <c r="C25" s="31">
        <f t="shared" ref="C25:C26" si="11">SUM(D25:E25)</f>
        <v>0</v>
      </c>
      <c r="D25" s="32"/>
      <c r="E25" s="31">
        <f t="shared" si="5"/>
        <v>0</v>
      </c>
      <c r="F25" s="32"/>
      <c r="G25" s="32"/>
      <c r="H25" s="33"/>
      <c r="I25" s="33"/>
      <c r="J25" s="33"/>
      <c r="K25" s="33"/>
      <c r="L25" s="33"/>
      <c r="M25" s="61"/>
    </row>
    <row r="26" spans="1:13" ht="18" customHeight="1" x14ac:dyDescent="0.2">
      <c r="A26" s="60">
        <v>6352</v>
      </c>
      <c r="B26" s="30" t="s">
        <v>37</v>
      </c>
      <c r="C26" s="31">
        <f t="shared" si="11"/>
        <v>0</v>
      </c>
      <c r="D26" s="32"/>
      <c r="E26" s="31">
        <f t="shared" si="5"/>
        <v>0</v>
      </c>
      <c r="F26" s="32"/>
      <c r="G26" s="32"/>
      <c r="H26" s="33"/>
      <c r="I26" s="33"/>
      <c r="J26" s="33"/>
      <c r="K26" s="33"/>
      <c r="L26" s="33"/>
      <c r="M26" s="61"/>
    </row>
    <row r="27" spans="1:13" ht="18" customHeight="1" x14ac:dyDescent="0.2">
      <c r="A27" s="58" t="s">
        <v>38</v>
      </c>
      <c r="B27" s="34" t="s">
        <v>39</v>
      </c>
      <c r="C27" s="28">
        <f>SUM(C28:C29)</f>
        <v>10819639</v>
      </c>
      <c r="D27" s="28">
        <f>SUM(D28:D29)</f>
        <v>0</v>
      </c>
      <c r="E27" s="29">
        <f>SUM(E28:E29)</f>
        <v>10819639</v>
      </c>
      <c r="F27" s="28">
        <f>SUM(F28:F29)</f>
        <v>0</v>
      </c>
      <c r="G27" s="28">
        <f>SUM(G28:G29)</f>
        <v>0</v>
      </c>
      <c r="H27" s="28">
        <f t="shared" ref="H27:M27" si="12">SUM(H28:H29)</f>
        <v>10819639</v>
      </c>
      <c r="I27" s="28">
        <f t="shared" si="12"/>
        <v>0</v>
      </c>
      <c r="J27" s="28">
        <f t="shared" si="12"/>
        <v>0</v>
      </c>
      <c r="K27" s="28">
        <f t="shared" si="12"/>
        <v>0</v>
      </c>
      <c r="L27" s="28">
        <f t="shared" si="12"/>
        <v>0</v>
      </c>
      <c r="M27" s="59">
        <f t="shared" si="12"/>
        <v>0</v>
      </c>
    </row>
    <row r="28" spans="1:13" ht="18" customHeight="1" x14ac:dyDescent="0.2">
      <c r="A28" s="60" t="s">
        <v>40</v>
      </c>
      <c r="B28" s="30" t="s">
        <v>41</v>
      </c>
      <c r="C28" s="31">
        <f t="shared" ref="C28:C29" si="13">SUM(D28:E28)</f>
        <v>10813031</v>
      </c>
      <c r="D28" s="32"/>
      <c r="E28" s="31">
        <f t="shared" si="5"/>
        <v>10813031</v>
      </c>
      <c r="F28" s="32"/>
      <c r="G28" s="32"/>
      <c r="H28" s="33">
        <v>10813031</v>
      </c>
      <c r="I28" s="33"/>
      <c r="J28" s="33"/>
      <c r="K28" s="33"/>
      <c r="L28" s="33"/>
      <c r="M28" s="61"/>
    </row>
    <row r="29" spans="1:13" ht="18" customHeight="1" x14ac:dyDescent="0.2">
      <c r="A29" s="60" t="s">
        <v>42</v>
      </c>
      <c r="B29" s="30" t="s">
        <v>43</v>
      </c>
      <c r="C29" s="31">
        <f t="shared" si="13"/>
        <v>6608</v>
      </c>
      <c r="D29" s="32"/>
      <c r="E29" s="31">
        <f t="shared" si="5"/>
        <v>6608</v>
      </c>
      <c r="F29" s="32"/>
      <c r="G29" s="32"/>
      <c r="H29" s="33">
        <v>6608</v>
      </c>
      <c r="I29" s="33"/>
      <c r="J29" s="33"/>
      <c r="K29" s="33"/>
      <c r="L29" s="33"/>
      <c r="M29" s="61"/>
    </row>
    <row r="30" spans="1:13" ht="18" customHeight="1" x14ac:dyDescent="0.2">
      <c r="A30" s="58" t="s">
        <v>44</v>
      </c>
      <c r="B30" s="27" t="s">
        <v>45</v>
      </c>
      <c r="C30" s="28">
        <f>SUM(C31:C32)</f>
        <v>516695</v>
      </c>
      <c r="D30" s="28">
        <f>SUM(D31:D32)</f>
        <v>0</v>
      </c>
      <c r="E30" s="29">
        <f>SUM(E31:E32)</f>
        <v>516695</v>
      </c>
      <c r="F30" s="28">
        <f>SUM(F31:F32)</f>
        <v>0</v>
      </c>
      <c r="G30" s="28">
        <f>SUM(G31:G32)</f>
        <v>0</v>
      </c>
      <c r="H30" s="28">
        <f t="shared" ref="H30:M30" si="14">SUM(H31:H32)</f>
        <v>0</v>
      </c>
      <c r="I30" s="28">
        <f t="shared" si="14"/>
        <v>0</v>
      </c>
      <c r="J30" s="28">
        <f t="shared" si="14"/>
        <v>516695</v>
      </c>
      <c r="K30" s="28">
        <f t="shared" si="14"/>
        <v>0</v>
      </c>
      <c r="L30" s="28">
        <f t="shared" si="14"/>
        <v>0</v>
      </c>
      <c r="M30" s="59">
        <f t="shared" si="14"/>
        <v>0</v>
      </c>
    </row>
    <row r="31" spans="1:13" ht="18" customHeight="1" x14ac:dyDescent="0.2">
      <c r="A31" s="60" t="s">
        <v>46</v>
      </c>
      <c r="B31" s="30" t="s">
        <v>47</v>
      </c>
      <c r="C31" s="31">
        <f t="shared" ref="C31:C32" si="15">SUM(D31:E31)</f>
        <v>516695</v>
      </c>
      <c r="D31" s="32"/>
      <c r="E31" s="31">
        <f t="shared" si="5"/>
        <v>516695</v>
      </c>
      <c r="F31" s="32"/>
      <c r="G31" s="32"/>
      <c r="H31" s="33"/>
      <c r="I31" s="33"/>
      <c r="J31" s="33">
        <v>516695</v>
      </c>
      <c r="K31" s="33"/>
      <c r="L31" s="33"/>
      <c r="M31" s="61"/>
    </row>
    <row r="32" spans="1:13" ht="18" customHeight="1" x14ac:dyDescent="0.2">
      <c r="A32" s="60" t="s">
        <v>48</v>
      </c>
      <c r="B32" s="30" t="s">
        <v>49</v>
      </c>
      <c r="C32" s="31">
        <f t="shared" si="15"/>
        <v>0</v>
      </c>
      <c r="D32" s="32"/>
      <c r="E32" s="31">
        <f t="shared" si="5"/>
        <v>0</v>
      </c>
      <c r="F32" s="32"/>
      <c r="G32" s="32"/>
      <c r="H32" s="33"/>
      <c r="I32" s="33"/>
      <c r="J32" s="33"/>
      <c r="K32" s="33"/>
      <c r="L32" s="33"/>
      <c r="M32" s="61"/>
    </row>
    <row r="33" spans="1:13" ht="18" customHeight="1" x14ac:dyDescent="0.2">
      <c r="A33" s="58">
        <v>64</v>
      </c>
      <c r="B33" s="27" t="s">
        <v>50</v>
      </c>
      <c r="C33" s="28">
        <f>C34+C42+C47</f>
        <v>5040</v>
      </c>
      <c r="D33" s="28">
        <f t="shared" ref="D33:M33" si="16">D34+D42+D47</f>
        <v>0</v>
      </c>
      <c r="E33" s="28">
        <f t="shared" si="16"/>
        <v>5040</v>
      </c>
      <c r="F33" s="28">
        <f t="shared" si="16"/>
        <v>5040</v>
      </c>
      <c r="G33" s="28">
        <f t="shared" si="16"/>
        <v>0</v>
      </c>
      <c r="H33" s="28">
        <f t="shared" si="16"/>
        <v>0</v>
      </c>
      <c r="I33" s="28">
        <f t="shared" si="16"/>
        <v>0</v>
      </c>
      <c r="J33" s="28">
        <f t="shared" si="16"/>
        <v>0</v>
      </c>
      <c r="K33" s="28">
        <f t="shared" si="16"/>
        <v>0</v>
      </c>
      <c r="L33" s="28">
        <f t="shared" si="16"/>
        <v>0</v>
      </c>
      <c r="M33" s="59">
        <f t="shared" si="16"/>
        <v>0</v>
      </c>
    </row>
    <row r="34" spans="1:13" ht="18" customHeight="1" x14ac:dyDescent="0.2">
      <c r="A34" s="58">
        <v>641</v>
      </c>
      <c r="B34" s="27" t="s">
        <v>51</v>
      </c>
      <c r="C34" s="28">
        <f>SUM(C35:C41)</f>
        <v>5040</v>
      </c>
      <c r="D34" s="28">
        <f>SUM(D35:D41)</f>
        <v>0</v>
      </c>
      <c r="E34" s="29">
        <f>SUM(E35:E41)</f>
        <v>5040</v>
      </c>
      <c r="F34" s="28">
        <f>SUM(F35:F41)</f>
        <v>5040</v>
      </c>
      <c r="G34" s="28">
        <f>SUM(G35:G41)</f>
        <v>0</v>
      </c>
      <c r="H34" s="28">
        <f t="shared" ref="H34:M34" si="17">SUM(H35:H41)</f>
        <v>0</v>
      </c>
      <c r="I34" s="28">
        <f t="shared" si="17"/>
        <v>0</v>
      </c>
      <c r="J34" s="28">
        <f t="shared" si="17"/>
        <v>0</v>
      </c>
      <c r="K34" s="28">
        <f t="shared" si="17"/>
        <v>0</v>
      </c>
      <c r="L34" s="28">
        <f t="shared" si="17"/>
        <v>0</v>
      </c>
      <c r="M34" s="59">
        <f t="shared" si="17"/>
        <v>0</v>
      </c>
    </row>
    <row r="35" spans="1:13" ht="18" customHeight="1" x14ac:dyDescent="0.2">
      <c r="A35" s="60">
        <v>6412</v>
      </c>
      <c r="B35" s="30" t="s">
        <v>52</v>
      </c>
      <c r="C35" s="31">
        <f t="shared" ref="C35:C41" si="18">SUM(D35:E35)</f>
        <v>0</v>
      </c>
      <c r="D35" s="32"/>
      <c r="E35" s="31">
        <f t="shared" ref="E35:E41" si="19">SUM(F35:M35)</f>
        <v>0</v>
      </c>
      <c r="F35" s="32"/>
      <c r="G35" s="32"/>
      <c r="H35" s="33"/>
      <c r="I35" s="33"/>
      <c r="J35" s="33"/>
      <c r="K35" s="33"/>
      <c r="L35" s="33"/>
      <c r="M35" s="61"/>
    </row>
    <row r="36" spans="1:13" ht="18" customHeight="1" x14ac:dyDescent="0.2">
      <c r="A36" s="60">
        <v>6413</v>
      </c>
      <c r="B36" s="30" t="s">
        <v>53</v>
      </c>
      <c r="C36" s="31">
        <f t="shared" si="18"/>
        <v>82</v>
      </c>
      <c r="D36" s="32"/>
      <c r="E36" s="31">
        <f t="shared" si="19"/>
        <v>82</v>
      </c>
      <c r="F36" s="32">
        <v>82</v>
      </c>
      <c r="G36" s="32"/>
      <c r="H36" s="33"/>
      <c r="I36" s="33"/>
      <c r="J36" s="33"/>
      <c r="K36" s="33"/>
      <c r="L36" s="33"/>
      <c r="M36" s="61"/>
    </row>
    <row r="37" spans="1:13" ht="18" customHeight="1" x14ac:dyDescent="0.2">
      <c r="A37" s="60">
        <v>6414</v>
      </c>
      <c r="B37" s="30" t="s">
        <v>54</v>
      </c>
      <c r="C37" s="31">
        <f t="shared" si="18"/>
        <v>0</v>
      </c>
      <c r="D37" s="32"/>
      <c r="E37" s="31">
        <f t="shared" si="19"/>
        <v>0</v>
      </c>
      <c r="F37" s="32"/>
      <c r="G37" s="32"/>
      <c r="H37" s="33"/>
      <c r="I37" s="33"/>
      <c r="J37" s="33"/>
      <c r="K37" s="33"/>
      <c r="L37" s="33"/>
      <c r="M37" s="61"/>
    </row>
    <row r="38" spans="1:13" ht="18" customHeight="1" x14ac:dyDescent="0.2">
      <c r="A38" s="60">
        <v>6415</v>
      </c>
      <c r="B38" s="30" t="s">
        <v>55</v>
      </c>
      <c r="C38" s="31">
        <f t="shared" si="18"/>
        <v>7</v>
      </c>
      <c r="D38" s="32"/>
      <c r="E38" s="31">
        <f t="shared" si="19"/>
        <v>7</v>
      </c>
      <c r="F38" s="32">
        <v>7</v>
      </c>
      <c r="G38" s="32"/>
      <c r="H38" s="33"/>
      <c r="I38" s="33"/>
      <c r="J38" s="33"/>
      <c r="K38" s="33"/>
      <c r="L38" s="33"/>
      <c r="M38" s="61"/>
    </row>
    <row r="39" spans="1:13" ht="18" customHeight="1" x14ac:dyDescent="0.2">
      <c r="A39" s="60">
        <v>6416</v>
      </c>
      <c r="B39" s="30" t="s">
        <v>56</v>
      </c>
      <c r="C39" s="31">
        <f t="shared" si="18"/>
        <v>4951</v>
      </c>
      <c r="D39" s="32"/>
      <c r="E39" s="31">
        <f t="shared" si="19"/>
        <v>4951</v>
      </c>
      <c r="F39" s="32">
        <v>4951</v>
      </c>
      <c r="G39" s="32"/>
      <c r="H39" s="33"/>
      <c r="I39" s="33"/>
      <c r="J39" s="33"/>
      <c r="K39" s="33"/>
      <c r="L39" s="33"/>
      <c r="M39" s="61"/>
    </row>
    <row r="40" spans="1:13" ht="22.5" customHeight="1" x14ac:dyDescent="0.2">
      <c r="A40" s="60">
        <v>6417</v>
      </c>
      <c r="B40" s="30" t="s">
        <v>57</v>
      </c>
      <c r="C40" s="31">
        <f t="shared" si="18"/>
        <v>0</v>
      </c>
      <c r="D40" s="32"/>
      <c r="E40" s="31">
        <f t="shared" si="19"/>
        <v>0</v>
      </c>
      <c r="F40" s="32"/>
      <c r="G40" s="32"/>
      <c r="H40" s="33"/>
      <c r="I40" s="33"/>
      <c r="J40" s="33"/>
      <c r="K40" s="33"/>
      <c r="L40" s="33"/>
      <c r="M40" s="61"/>
    </row>
    <row r="41" spans="1:13" ht="18" customHeight="1" x14ac:dyDescent="0.2">
      <c r="A41" s="60">
        <v>6419</v>
      </c>
      <c r="B41" s="30" t="s">
        <v>58</v>
      </c>
      <c r="C41" s="31">
        <f t="shared" si="18"/>
        <v>0</v>
      </c>
      <c r="D41" s="32"/>
      <c r="E41" s="31">
        <f t="shared" si="19"/>
        <v>0</v>
      </c>
      <c r="F41" s="32"/>
      <c r="G41" s="32"/>
      <c r="H41" s="33"/>
      <c r="I41" s="33"/>
      <c r="J41" s="33"/>
      <c r="K41" s="33"/>
      <c r="L41" s="33"/>
      <c r="M41" s="61"/>
    </row>
    <row r="42" spans="1:13" ht="18" customHeight="1" x14ac:dyDescent="0.2">
      <c r="A42" s="58">
        <v>642</v>
      </c>
      <c r="B42" s="27" t="s">
        <v>59</v>
      </c>
      <c r="C42" s="28">
        <f>SUM(C43:C46)</f>
        <v>0</v>
      </c>
      <c r="D42" s="28">
        <f>SUM(D43:D46)</f>
        <v>0</v>
      </c>
      <c r="E42" s="29">
        <f>SUM(E43:E46)</f>
        <v>0</v>
      </c>
      <c r="F42" s="28">
        <f>SUM(F43:F46)</f>
        <v>0</v>
      </c>
      <c r="G42" s="28">
        <f>SUM(G43:G46)</f>
        <v>0</v>
      </c>
      <c r="H42" s="28">
        <f t="shared" ref="H42:M42" si="20">SUM(H43:H46)</f>
        <v>0</v>
      </c>
      <c r="I42" s="28">
        <f t="shared" si="20"/>
        <v>0</v>
      </c>
      <c r="J42" s="28">
        <f t="shared" si="20"/>
        <v>0</v>
      </c>
      <c r="K42" s="28">
        <f t="shared" si="20"/>
        <v>0</v>
      </c>
      <c r="L42" s="28">
        <f t="shared" si="20"/>
        <v>0</v>
      </c>
      <c r="M42" s="59">
        <f t="shared" si="20"/>
        <v>0</v>
      </c>
    </row>
    <row r="43" spans="1:13" ht="18" customHeight="1" x14ac:dyDescent="0.2">
      <c r="A43" s="60">
        <v>6422</v>
      </c>
      <c r="B43" s="30" t="s">
        <v>60</v>
      </c>
      <c r="C43" s="31">
        <f t="shared" ref="C43:C46" si="21">SUM(D43:E43)</f>
        <v>0</v>
      </c>
      <c r="D43" s="32"/>
      <c r="E43" s="31">
        <f t="shared" ref="E43:E46" si="22">SUM(F43:M43)</f>
        <v>0</v>
      </c>
      <c r="F43" s="32"/>
      <c r="G43" s="32"/>
      <c r="H43" s="33"/>
      <c r="I43" s="33"/>
      <c r="J43" s="33"/>
      <c r="K43" s="33"/>
      <c r="L43" s="33"/>
      <c r="M43" s="61"/>
    </row>
    <row r="44" spans="1:13" ht="18" customHeight="1" x14ac:dyDescent="0.2">
      <c r="A44" s="60">
        <v>6423</v>
      </c>
      <c r="B44" s="30" t="s">
        <v>61</v>
      </c>
      <c r="C44" s="31">
        <f t="shared" si="21"/>
        <v>0</v>
      </c>
      <c r="D44" s="32"/>
      <c r="E44" s="31">
        <f t="shared" si="22"/>
        <v>0</v>
      </c>
      <c r="F44" s="32"/>
      <c r="G44" s="32"/>
      <c r="H44" s="33"/>
      <c r="I44" s="33"/>
      <c r="J44" s="33"/>
      <c r="K44" s="33"/>
      <c r="L44" s="33"/>
      <c r="M44" s="61"/>
    </row>
    <row r="45" spans="1:13" ht="18" customHeight="1" x14ac:dyDescent="0.2">
      <c r="A45" s="60" t="s">
        <v>62</v>
      </c>
      <c r="B45" s="30" t="s">
        <v>63</v>
      </c>
      <c r="C45" s="31">
        <f t="shared" si="21"/>
        <v>0</v>
      </c>
      <c r="D45" s="32"/>
      <c r="E45" s="31">
        <f t="shared" si="22"/>
        <v>0</v>
      </c>
      <c r="F45" s="32"/>
      <c r="G45" s="32"/>
      <c r="H45" s="33"/>
      <c r="I45" s="33"/>
      <c r="J45" s="33"/>
      <c r="K45" s="33"/>
      <c r="L45" s="33"/>
      <c r="M45" s="61"/>
    </row>
    <row r="46" spans="1:13" ht="18" customHeight="1" x14ac:dyDescent="0.2">
      <c r="A46" s="60">
        <v>6429</v>
      </c>
      <c r="B46" s="30" t="s">
        <v>64</v>
      </c>
      <c r="C46" s="31">
        <f t="shared" si="21"/>
        <v>0</v>
      </c>
      <c r="D46" s="32"/>
      <c r="E46" s="31">
        <f t="shared" si="22"/>
        <v>0</v>
      </c>
      <c r="F46" s="32"/>
      <c r="G46" s="32"/>
      <c r="H46" s="33"/>
      <c r="I46" s="33"/>
      <c r="J46" s="33"/>
      <c r="K46" s="33"/>
      <c r="L46" s="33"/>
      <c r="M46" s="61"/>
    </row>
    <row r="47" spans="1:13" ht="21" customHeight="1" x14ac:dyDescent="0.2">
      <c r="A47" s="58">
        <v>643</v>
      </c>
      <c r="B47" s="27" t="s">
        <v>65</v>
      </c>
      <c r="C47" s="28">
        <f t="shared" ref="C47:M47" si="23">SUM(C48:C48)</f>
        <v>0</v>
      </c>
      <c r="D47" s="28">
        <f t="shared" si="23"/>
        <v>0</v>
      </c>
      <c r="E47" s="29">
        <f t="shared" si="23"/>
        <v>0</v>
      </c>
      <c r="F47" s="28">
        <f t="shared" si="23"/>
        <v>0</v>
      </c>
      <c r="G47" s="28">
        <f t="shared" si="23"/>
        <v>0</v>
      </c>
      <c r="H47" s="28">
        <f t="shared" si="23"/>
        <v>0</v>
      </c>
      <c r="I47" s="28">
        <f t="shared" si="23"/>
        <v>0</v>
      </c>
      <c r="J47" s="28">
        <f t="shared" si="23"/>
        <v>0</v>
      </c>
      <c r="K47" s="28">
        <f t="shared" si="23"/>
        <v>0</v>
      </c>
      <c r="L47" s="28">
        <f t="shared" si="23"/>
        <v>0</v>
      </c>
      <c r="M47" s="59">
        <f t="shared" si="23"/>
        <v>0</v>
      </c>
    </row>
    <row r="48" spans="1:13" ht="27.75" customHeight="1" x14ac:dyDescent="0.2">
      <c r="A48" s="60">
        <v>6432</v>
      </c>
      <c r="B48" s="35" t="s">
        <v>66</v>
      </c>
      <c r="C48" s="31">
        <f t="shared" ref="C48" si="24">SUM(D48:E48)</f>
        <v>0</v>
      </c>
      <c r="D48" s="32"/>
      <c r="E48" s="31">
        <f t="shared" ref="E48" si="25">SUM(F48:M48)</f>
        <v>0</v>
      </c>
      <c r="F48" s="32"/>
      <c r="G48" s="32"/>
      <c r="H48" s="33"/>
      <c r="I48" s="33"/>
      <c r="J48" s="33"/>
      <c r="K48" s="33"/>
      <c r="L48" s="33"/>
      <c r="M48" s="61"/>
    </row>
    <row r="49" spans="1:13" ht="26.25" customHeight="1" x14ac:dyDescent="0.2">
      <c r="A49" s="58">
        <v>65</v>
      </c>
      <c r="B49" s="27" t="s">
        <v>67</v>
      </c>
      <c r="C49" s="28">
        <f t="shared" ref="C49:M49" si="26">C50+C52</f>
        <v>90462</v>
      </c>
      <c r="D49" s="28">
        <f t="shared" si="26"/>
        <v>0</v>
      </c>
      <c r="E49" s="29">
        <f t="shared" si="26"/>
        <v>90462</v>
      </c>
      <c r="F49" s="28">
        <f t="shared" si="26"/>
        <v>0</v>
      </c>
      <c r="G49" s="28">
        <f t="shared" si="26"/>
        <v>90462</v>
      </c>
      <c r="H49" s="28">
        <f t="shared" si="26"/>
        <v>0</v>
      </c>
      <c r="I49" s="28">
        <f t="shared" si="26"/>
        <v>0</v>
      </c>
      <c r="J49" s="28">
        <f t="shared" si="26"/>
        <v>0</v>
      </c>
      <c r="K49" s="28">
        <f t="shared" si="26"/>
        <v>0</v>
      </c>
      <c r="L49" s="28">
        <f t="shared" si="26"/>
        <v>0</v>
      </c>
      <c r="M49" s="59">
        <f t="shared" si="26"/>
        <v>0</v>
      </c>
    </row>
    <row r="50" spans="1:13" ht="21.75" customHeight="1" x14ac:dyDescent="0.2">
      <c r="A50" s="58">
        <v>651</v>
      </c>
      <c r="B50" s="27" t="s">
        <v>68</v>
      </c>
      <c r="C50" s="28">
        <f>SUM(C51:C51)</f>
        <v>0</v>
      </c>
      <c r="D50" s="28">
        <f>SUM(D51:D51)</f>
        <v>0</v>
      </c>
      <c r="E50" s="29">
        <f>SUM(E51:E51)</f>
        <v>0</v>
      </c>
      <c r="F50" s="28">
        <f>SUM(F51:F51)</f>
        <v>0</v>
      </c>
      <c r="G50" s="28">
        <f t="shared" ref="G50:M50" si="27">SUM(G51:G51)</f>
        <v>0</v>
      </c>
      <c r="H50" s="28">
        <f t="shared" si="27"/>
        <v>0</v>
      </c>
      <c r="I50" s="28">
        <f t="shared" si="27"/>
        <v>0</v>
      </c>
      <c r="J50" s="28">
        <f t="shared" si="27"/>
        <v>0</v>
      </c>
      <c r="K50" s="28">
        <f t="shared" si="27"/>
        <v>0</v>
      </c>
      <c r="L50" s="28">
        <f t="shared" si="27"/>
        <v>0</v>
      </c>
      <c r="M50" s="59">
        <f t="shared" si="27"/>
        <v>0</v>
      </c>
    </row>
    <row r="51" spans="1:13" ht="18" customHeight="1" x14ac:dyDescent="0.2">
      <c r="A51" s="60">
        <v>6514</v>
      </c>
      <c r="B51" s="30" t="s">
        <v>69</v>
      </c>
      <c r="C51" s="31">
        <f t="shared" ref="C51" si="28">SUM(D51:E51)</f>
        <v>0</v>
      </c>
      <c r="D51" s="32"/>
      <c r="E51" s="31">
        <f t="shared" ref="E51" si="29">SUM(F51:M51)</f>
        <v>0</v>
      </c>
      <c r="F51" s="32"/>
      <c r="G51" s="32"/>
      <c r="H51" s="33"/>
      <c r="I51" s="33"/>
      <c r="J51" s="33"/>
      <c r="K51" s="33"/>
      <c r="L51" s="33"/>
      <c r="M51" s="61"/>
    </row>
    <row r="52" spans="1:13" ht="22.5" customHeight="1" x14ac:dyDescent="0.2">
      <c r="A52" s="58">
        <v>652</v>
      </c>
      <c r="B52" s="27" t="s">
        <v>70</v>
      </c>
      <c r="C52" s="28">
        <f>SUM(C53:C55)</f>
        <v>90462</v>
      </c>
      <c r="D52" s="28">
        <f>SUM(D53:D55)</f>
        <v>0</v>
      </c>
      <c r="E52" s="29">
        <f>SUM(E53:E55)</f>
        <v>90462</v>
      </c>
      <c r="F52" s="28">
        <f>SUM(F53:F55)</f>
        <v>0</v>
      </c>
      <c r="G52" s="28">
        <f>SUM(G53:G55)</f>
        <v>90462</v>
      </c>
      <c r="H52" s="28">
        <f t="shared" ref="H52:M52" si="30">SUM(H53:H55)</f>
        <v>0</v>
      </c>
      <c r="I52" s="28">
        <f t="shared" si="30"/>
        <v>0</v>
      </c>
      <c r="J52" s="28">
        <f t="shared" si="30"/>
        <v>0</v>
      </c>
      <c r="K52" s="28">
        <f t="shared" si="30"/>
        <v>0</v>
      </c>
      <c r="L52" s="28">
        <f t="shared" si="30"/>
        <v>0</v>
      </c>
      <c r="M52" s="59">
        <f t="shared" si="30"/>
        <v>0</v>
      </c>
    </row>
    <row r="53" spans="1:13" ht="18" customHeight="1" x14ac:dyDescent="0.2">
      <c r="A53" s="60">
        <v>6526</v>
      </c>
      <c r="B53" s="30" t="s">
        <v>71</v>
      </c>
      <c r="C53" s="31">
        <f t="shared" ref="C53:C55" si="31">SUM(D53:E53)</f>
        <v>90462</v>
      </c>
      <c r="D53" s="32"/>
      <c r="E53" s="31">
        <f t="shared" ref="E53:E55" si="32">SUM(F53:M53)</f>
        <v>90462</v>
      </c>
      <c r="F53" s="32"/>
      <c r="G53" s="32">
        <v>90462</v>
      </c>
      <c r="H53" s="33"/>
      <c r="I53" s="33"/>
      <c r="J53" s="33"/>
      <c r="K53" s="33"/>
      <c r="L53" s="33"/>
      <c r="M53" s="61"/>
    </row>
    <row r="54" spans="1:13" ht="18" customHeight="1" x14ac:dyDescent="0.2">
      <c r="A54" s="60" t="s">
        <v>72</v>
      </c>
      <c r="B54" s="30" t="s">
        <v>73</v>
      </c>
      <c r="C54" s="31">
        <f t="shared" si="31"/>
        <v>0</v>
      </c>
      <c r="D54" s="32"/>
      <c r="E54" s="31">
        <f t="shared" si="32"/>
        <v>0</v>
      </c>
      <c r="F54" s="32"/>
      <c r="G54" s="32"/>
      <c r="H54" s="33"/>
      <c r="I54" s="33"/>
      <c r="J54" s="33"/>
      <c r="K54" s="33"/>
      <c r="L54" s="33"/>
      <c r="M54" s="61"/>
    </row>
    <row r="55" spans="1:13" ht="26.25" customHeight="1" x14ac:dyDescent="0.2">
      <c r="A55" s="60" t="s">
        <v>74</v>
      </c>
      <c r="B55" s="30" t="s">
        <v>75</v>
      </c>
      <c r="C55" s="31">
        <f t="shared" si="31"/>
        <v>0</v>
      </c>
      <c r="D55" s="32"/>
      <c r="E55" s="31">
        <f t="shared" si="32"/>
        <v>0</v>
      </c>
      <c r="F55" s="32"/>
      <c r="G55" s="32"/>
      <c r="H55" s="33"/>
      <c r="I55" s="33"/>
      <c r="J55" s="33"/>
      <c r="K55" s="33"/>
      <c r="L55" s="33"/>
      <c r="M55" s="61"/>
    </row>
    <row r="56" spans="1:13" ht="22.5" customHeight="1" x14ac:dyDescent="0.2">
      <c r="A56" s="58">
        <v>66</v>
      </c>
      <c r="B56" s="36" t="s">
        <v>76</v>
      </c>
      <c r="C56" s="28">
        <f>C57+C60</f>
        <v>184844</v>
      </c>
      <c r="D56" s="28">
        <f>D57+D60</f>
        <v>0</v>
      </c>
      <c r="E56" s="29">
        <f>E57+E60</f>
        <v>184844</v>
      </c>
      <c r="F56" s="28">
        <f>F57+F60</f>
        <v>174404</v>
      </c>
      <c r="G56" s="28">
        <f>G57+G60</f>
        <v>0</v>
      </c>
      <c r="H56" s="28">
        <f t="shared" ref="H56:M56" si="33">H57+H60</f>
        <v>0</v>
      </c>
      <c r="I56" s="28">
        <f t="shared" si="33"/>
        <v>0</v>
      </c>
      <c r="J56" s="28">
        <f t="shared" si="33"/>
        <v>0</v>
      </c>
      <c r="K56" s="28">
        <f t="shared" si="33"/>
        <v>10440</v>
      </c>
      <c r="L56" s="28">
        <f t="shared" si="33"/>
        <v>0</v>
      </c>
      <c r="M56" s="59">
        <f t="shared" si="33"/>
        <v>0</v>
      </c>
    </row>
    <row r="57" spans="1:13" ht="18" customHeight="1" x14ac:dyDescent="0.2">
      <c r="A57" s="58">
        <v>661</v>
      </c>
      <c r="B57" s="27" t="s">
        <v>77</v>
      </c>
      <c r="C57" s="28">
        <f>SUM(C58:C59)</f>
        <v>174404</v>
      </c>
      <c r="D57" s="28">
        <f>SUM(D58:D59)</f>
        <v>0</v>
      </c>
      <c r="E57" s="29">
        <f>SUM(E58:E59)</f>
        <v>174404</v>
      </c>
      <c r="F57" s="28">
        <f>SUM(F58:F59)</f>
        <v>174404</v>
      </c>
      <c r="G57" s="28">
        <f>SUM(G58:G59)</f>
        <v>0</v>
      </c>
      <c r="H57" s="28">
        <f t="shared" ref="H57:M57" si="34">SUM(H58:H59)</f>
        <v>0</v>
      </c>
      <c r="I57" s="28">
        <f t="shared" si="34"/>
        <v>0</v>
      </c>
      <c r="J57" s="28">
        <f t="shared" si="34"/>
        <v>0</v>
      </c>
      <c r="K57" s="28">
        <f t="shared" si="34"/>
        <v>0</v>
      </c>
      <c r="L57" s="28">
        <f t="shared" si="34"/>
        <v>0</v>
      </c>
      <c r="M57" s="59">
        <f t="shared" si="34"/>
        <v>0</v>
      </c>
    </row>
    <row r="58" spans="1:13" ht="18" customHeight="1" x14ac:dyDescent="0.2">
      <c r="A58" s="60">
        <v>6614</v>
      </c>
      <c r="B58" s="30" t="s">
        <v>78</v>
      </c>
      <c r="C58" s="31">
        <f t="shared" ref="C58:C59" si="35">SUM(D58:E58)</f>
        <v>0</v>
      </c>
      <c r="D58" s="32"/>
      <c r="E58" s="31">
        <f t="shared" ref="E58:E59" si="36">SUM(F58:M58)</f>
        <v>0</v>
      </c>
      <c r="F58" s="32"/>
      <c r="G58" s="32"/>
      <c r="H58" s="33"/>
      <c r="I58" s="33"/>
      <c r="J58" s="33"/>
      <c r="K58" s="33"/>
      <c r="L58" s="33"/>
      <c r="M58" s="61"/>
    </row>
    <row r="59" spans="1:13" ht="18" customHeight="1" x14ac:dyDescent="0.2">
      <c r="A59" s="60">
        <v>6615</v>
      </c>
      <c r="B59" s="30" t="s">
        <v>79</v>
      </c>
      <c r="C59" s="31">
        <f t="shared" si="35"/>
        <v>174404</v>
      </c>
      <c r="D59" s="32"/>
      <c r="E59" s="31">
        <f t="shared" si="36"/>
        <v>174404</v>
      </c>
      <c r="F59" s="32">
        <v>174404</v>
      </c>
      <c r="G59" s="32"/>
      <c r="H59" s="33"/>
      <c r="I59" s="33"/>
      <c r="J59" s="33"/>
      <c r="K59" s="33"/>
      <c r="L59" s="33"/>
      <c r="M59" s="61"/>
    </row>
    <row r="60" spans="1:13" ht="18" customHeight="1" x14ac:dyDescent="0.2">
      <c r="A60" s="58">
        <v>663</v>
      </c>
      <c r="B60" s="34" t="s">
        <v>80</v>
      </c>
      <c r="C60" s="28">
        <f>SUM(C61:C62)</f>
        <v>10440</v>
      </c>
      <c r="D60" s="28">
        <f>SUM(D61:D62)</f>
        <v>0</v>
      </c>
      <c r="E60" s="29">
        <f>SUM(E61:E62)</f>
        <v>10440</v>
      </c>
      <c r="F60" s="28">
        <f>SUM(F61:F62)</f>
        <v>0</v>
      </c>
      <c r="G60" s="28">
        <f>SUM(G61:G62)</f>
        <v>0</v>
      </c>
      <c r="H60" s="28">
        <f t="shared" ref="H60:M60" si="37">SUM(H61:H62)</f>
        <v>0</v>
      </c>
      <c r="I60" s="28">
        <f t="shared" si="37"/>
        <v>0</v>
      </c>
      <c r="J60" s="28">
        <f t="shared" si="37"/>
        <v>0</v>
      </c>
      <c r="K60" s="28">
        <f t="shared" si="37"/>
        <v>10440</v>
      </c>
      <c r="L60" s="28">
        <f t="shared" si="37"/>
        <v>0</v>
      </c>
      <c r="M60" s="59">
        <f t="shared" si="37"/>
        <v>0</v>
      </c>
    </row>
    <row r="61" spans="1:13" ht="18" customHeight="1" x14ac:dyDescent="0.2">
      <c r="A61" s="60">
        <v>6631</v>
      </c>
      <c r="B61" s="30" t="s">
        <v>81</v>
      </c>
      <c r="C61" s="31">
        <f t="shared" ref="C61:C62" si="38">SUM(D61:E61)</f>
        <v>8240</v>
      </c>
      <c r="D61" s="32"/>
      <c r="E61" s="31">
        <f t="shared" ref="E61:E62" si="39">SUM(F61:M61)</f>
        <v>8240</v>
      </c>
      <c r="F61" s="32"/>
      <c r="G61" s="32"/>
      <c r="H61" s="33"/>
      <c r="I61" s="33"/>
      <c r="J61" s="33"/>
      <c r="K61" s="33">
        <v>8240</v>
      </c>
      <c r="L61" s="33"/>
      <c r="M61" s="61"/>
    </row>
    <row r="62" spans="1:13" ht="18" customHeight="1" x14ac:dyDescent="0.2">
      <c r="A62" s="60">
        <v>6632</v>
      </c>
      <c r="B62" s="37" t="s">
        <v>82</v>
      </c>
      <c r="C62" s="31">
        <f t="shared" si="38"/>
        <v>2200</v>
      </c>
      <c r="D62" s="32"/>
      <c r="E62" s="31">
        <f t="shared" si="39"/>
        <v>2200</v>
      </c>
      <c r="F62" s="32"/>
      <c r="G62" s="32"/>
      <c r="H62" s="33"/>
      <c r="I62" s="33"/>
      <c r="J62" s="33"/>
      <c r="K62" s="33">
        <v>2200</v>
      </c>
      <c r="L62" s="33"/>
      <c r="M62" s="61"/>
    </row>
    <row r="63" spans="1:13" ht="18.75" customHeight="1" x14ac:dyDescent="0.2">
      <c r="A63" s="58" t="s">
        <v>83</v>
      </c>
      <c r="B63" s="34" t="s">
        <v>84</v>
      </c>
      <c r="C63" s="28">
        <f t="shared" ref="C63:M63" si="40">SUM(C64)</f>
        <v>3350463</v>
      </c>
      <c r="D63" s="28">
        <f>SUM(D64)</f>
        <v>3350463</v>
      </c>
      <c r="E63" s="29">
        <f t="shared" si="40"/>
        <v>0</v>
      </c>
      <c r="F63" s="28">
        <f t="shared" si="40"/>
        <v>0</v>
      </c>
      <c r="G63" s="28">
        <f t="shared" si="40"/>
        <v>0</v>
      </c>
      <c r="H63" s="28">
        <f t="shared" si="40"/>
        <v>0</v>
      </c>
      <c r="I63" s="28">
        <f t="shared" si="40"/>
        <v>0</v>
      </c>
      <c r="J63" s="28">
        <f t="shared" si="40"/>
        <v>0</v>
      </c>
      <c r="K63" s="28">
        <f t="shared" si="40"/>
        <v>0</v>
      </c>
      <c r="L63" s="28">
        <f t="shared" si="40"/>
        <v>0</v>
      </c>
      <c r="M63" s="59">
        <f t="shared" si="40"/>
        <v>0</v>
      </c>
    </row>
    <row r="64" spans="1:13" ht="20.25" customHeight="1" x14ac:dyDescent="0.2">
      <c r="A64" s="58" t="s">
        <v>85</v>
      </c>
      <c r="B64" s="34" t="s">
        <v>86</v>
      </c>
      <c r="C64" s="28">
        <f t="shared" ref="C64" si="41">SUM(C65:C67)</f>
        <v>3350463</v>
      </c>
      <c r="D64" s="28">
        <f>SUM(D65:D67)</f>
        <v>3350463</v>
      </c>
      <c r="E64" s="29">
        <f t="shared" ref="E64:M64" si="42">SUM(E65:E67)</f>
        <v>0</v>
      </c>
      <c r="F64" s="28">
        <f t="shared" si="42"/>
        <v>0</v>
      </c>
      <c r="G64" s="28">
        <f t="shared" si="42"/>
        <v>0</v>
      </c>
      <c r="H64" s="28">
        <f t="shared" si="42"/>
        <v>0</v>
      </c>
      <c r="I64" s="28">
        <f t="shared" si="42"/>
        <v>0</v>
      </c>
      <c r="J64" s="28">
        <f t="shared" si="42"/>
        <v>0</v>
      </c>
      <c r="K64" s="28">
        <f t="shared" si="42"/>
        <v>0</v>
      </c>
      <c r="L64" s="28">
        <f t="shared" si="42"/>
        <v>0</v>
      </c>
      <c r="M64" s="59">
        <f t="shared" si="42"/>
        <v>0</v>
      </c>
    </row>
    <row r="65" spans="1:13" ht="18" customHeight="1" x14ac:dyDescent="0.2">
      <c r="A65" s="60" t="s">
        <v>87</v>
      </c>
      <c r="B65" s="37" t="s">
        <v>88</v>
      </c>
      <c r="C65" s="31">
        <f t="shared" ref="C65:C67" si="43">SUM(D65:E65)</f>
        <v>1662280</v>
      </c>
      <c r="D65" s="32">
        <v>1662280</v>
      </c>
      <c r="E65" s="31">
        <f t="shared" ref="E65:E67" si="44">SUM(F65:M65)</f>
        <v>0</v>
      </c>
      <c r="F65" s="32"/>
      <c r="G65" s="32"/>
      <c r="H65" s="33"/>
      <c r="I65" s="33"/>
      <c r="J65" s="33"/>
      <c r="K65" s="33"/>
      <c r="L65" s="33"/>
      <c r="M65" s="61"/>
    </row>
    <row r="66" spans="1:13" ht="18" customHeight="1" x14ac:dyDescent="0.2">
      <c r="A66" s="60" t="s">
        <v>89</v>
      </c>
      <c r="B66" s="37" t="s">
        <v>90</v>
      </c>
      <c r="C66" s="31">
        <f t="shared" si="43"/>
        <v>1688183</v>
      </c>
      <c r="D66" s="32">
        <v>1688183</v>
      </c>
      <c r="E66" s="31">
        <f t="shared" si="44"/>
        <v>0</v>
      </c>
      <c r="F66" s="32"/>
      <c r="G66" s="32"/>
      <c r="H66" s="33"/>
      <c r="I66" s="33"/>
      <c r="J66" s="33"/>
      <c r="K66" s="33"/>
      <c r="L66" s="33"/>
      <c r="M66" s="61"/>
    </row>
    <row r="67" spans="1:13" ht="18" customHeight="1" x14ac:dyDescent="0.2">
      <c r="A67" s="60" t="s">
        <v>91</v>
      </c>
      <c r="B67" s="37" t="s">
        <v>92</v>
      </c>
      <c r="C67" s="31">
        <f t="shared" si="43"/>
        <v>0</v>
      </c>
      <c r="D67" s="32"/>
      <c r="E67" s="31">
        <f t="shared" si="44"/>
        <v>0</v>
      </c>
      <c r="F67" s="32"/>
      <c r="G67" s="32"/>
      <c r="H67" s="33"/>
      <c r="I67" s="33"/>
      <c r="J67" s="33"/>
      <c r="K67" s="33"/>
      <c r="L67" s="33"/>
      <c r="M67" s="61"/>
    </row>
    <row r="68" spans="1:13" ht="18" customHeight="1" x14ac:dyDescent="0.2">
      <c r="A68" s="58">
        <v>68</v>
      </c>
      <c r="B68" s="27" t="s">
        <v>93</v>
      </c>
      <c r="C68" s="28">
        <f t="shared" ref="C68:M69" si="45">C69</f>
        <v>0</v>
      </c>
      <c r="D68" s="28">
        <f t="shared" si="45"/>
        <v>0</v>
      </c>
      <c r="E68" s="29">
        <f t="shared" si="45"/>
        <v>0</v>
      </c>
      <c r="F68" s="28">
        <f t="shared" si="45"/>
        <v>0</v>
      </c>
      <c r="G68" s="28">
        <f t="shared" si="45"/>
        <v>0</v>
      </c>
      <c r="H68" s="28">
        <f t="shared" si="45"/>
        <v>0</v>
      </c>
      <c r="I68" s="28">
        <f t="shared" si="45"/>
        <v>0</v>
      </c>
      <c r="J68" s="28">
        <f t="shared" si="45"/>
        <v>0</v>
      </c>
      <c r="K68" s="28">
        <f t="shared" si="45"/>
        <v>0</v>
      </c>
      <c r="L68" s="28">
        <f t="shared" si="45"/>
        <v>0</v>
      </c>
      <c r="M68" s="59">
        <f t="shared" si="45"/>
        <v>0</v>
      </c>
    </row>
    <row r="69" spans="1:13" ht="18" customHeight="1" x14ac:dyDescent="0.2">
      <c r="A69" s="58">
        <v>683</v>
      </c>
      <c r="B69" s="27" t="s">
        <v>94</v>
      </c>
      <c r="C69" s="28">
        <f t="shared" si="45"/>
        <v>0</v>
      </c>
      <c r="D69" s="28">
        <f t="shared" si="45"/>
        <v>0</v>
      </c>
      <c r="E69" s="29">
        <f t="shared" si="45"/>
        <v>0</v>
      </c>
      <c r="F69" s="28">
        <f t="shared" si="45"/>
        <v>0</v>
      </c>
      <c r="G69" s="28">
        <f t="shared" si="45"/>
        <v>0</v>
      </c>
      <c r="H69" s="28">
        <f t="shared" si="45"/>
        <v>0</v>
      </c>
      <c r="I69" s="28">
        <f t="shared" si="45"/>
        <v>0</v>
      </c>
      <c r="J69" s="28">
        <f t="shared" si="45"/>
        <v>0</v>
      </c>
      <c r="K69" s="28">
        <f t="shared" si="45"/>
        <v>0</v>
      </c>
      <c r="L69" s="28">
        <f t="shared" si="45"/>
        <v>0</v>
      </c>
      <c r="M69" s="59">
        <f t="shared" si="45"/>
        <v>0</v>
      </c>
    </row>
    <row r="70" spans="1:13" ht="18" customHeight="1" x14ac:dyDescent="0.2">
      <c r="A70" s="60">
        <v>6831</v>
      </c>
      <c r="B70" s="30" t="s">
        <v>95</v>
      </c>
      <c r="C70" s="31">
        <f>SUM(D70:E70)</f>
        <v>0</v>
      </c>
      <c r="D70" s="32"/>
      <c r="E70" s="31">
        <f t="shared" ref="E70:E148" si="46">SUM(F70:M70)</f>
        <v>0</v>
      </c>
      <c r="F70" s="32"/>
      <c r="G70" s="32"/>
      <c r="H70" s="33"/>
      <c r="I70" s="33"/>
      <c r="J70" s="33"/>
      <c r="K70" s="33"/>
      <c r="L70" s="33"/>
      <c r="M70" s="61"/>
    </row>
    <row r="71" spans="1:13" ht="21.75" customHeight="1" x14ac:dyDescent="0.2">
      <c r="A71" s="58">
        <v>3</v>
      </c>
      <c r="B71" s="38" t="s">
        <v>96</v>
      </c>
      <c r="C71" s="28">
        <f t="shared" ref="C71:M71" si="47">C72+C83+C116+C122+C127+C132</f>
        <v>13721421</v>
      </c>
      <c r="D71" s="28">
        <f t="shared" si="47"/>
        <v>1773548</v>
      </c>
      <c r="E71" s="29">
        <f t="shared" si="47"/>
        <v>11947873</v>
      </c>
      <c r="F71" s="28">
        <f t="shared" si="47"/>
        <v>193997</v>
      </c>
      <c r="G71" s="28">
        <f t="shared" si="47"/>
        <v>134408</v>
      </c>
      <c r="H71" s="28">
        <f t="shared" si="47"/>
        <v>10687226</v>
      </c>
      <c r="I71" s="28">
        <f t="shared" si="47"/>
        <v>0</v>
      </c>
      <c r="J71" s="28">
        <f t="shared" si="47"/>
        <v>931502</v>
      </c>
      <c r="K71" s="28">
        <f t="shared" si="47"/>
        <v>740</v>
      </c>
      <c r="L71" s="28">
        <f t="shared" si="47"/>
        <v>0</v>
      </c>
      <c r="M71" s="59">
        <f t="shared" si="47"/>
        <v>0</v>
      </c>
    </row>
    <row r="72" spans="1:13" ht="22.5" customHeight="1" x14ac:dyDescent="0.2">
      <c r="A72" s="58">
        <v>31</v>
      </c>
      <c r="B72" s="38" t="s">
        <v>97</v>
      </c>
      <c r="C72" s="28">
        <f>C73+C80+C78</f>
        <v>10678530</v>
      </c>
      <c r="D72" s="28">
        <f>D73+D80+D78</f>
        <v>0</v>
      </c>
      <c r="E72" s="29">
        <f>E73+E78+E80</f>
        <v>10678530</v>
      </c>
      <c r="F72" s="28">
        <f>F73+F80+F78</f>
        <v>35721</v>
      </c>
      <c r="G72" s="28">
        <f t="shared" ref="G72:M72" si="48">G73+G80+G78</f>
        <v>0</v>
      </c>
      <c r="H72" s="28">
        <f t="shared" si="48"/>
        <v>10642809</v>
      </c>
      <c r="I72" s="28">
        <f t="shared" si="48"/>
        <v>0</v>
      </c>
      <c r="J72" s="28">
        <f t="shared" si="48"/>
        <v>0</v>
      </c>
      <c r="K72" s="28">
        <f t="shared" si="48"/>
        <v>0</v>
      </c>
      <c r="L72" s="28">
        <f t="shared" si="48"/>
        <v>0</v>
      </c>
      <c r="M72" s="59">
        <f t="shared" si="48"/>
        <v>0</v>
      </c>
    </row>
    <row r="73" spans="1:13" ht="20.25" customHeight="1" x14ac:dyDescent="0.2">
      <c r="A73" s="58">
        <v>311</v>
      </c>
      <c r="B73" s="38" t="s">
        <v>98</v>
      </c>
      <c r="C73" s="28">
        <f>SUM(C74:C77)</f>
        <v>8815480</v>
      </c>
      <c r="D73" s="28">
        <f>SUM(D74:D77)</f>
        <v>0</v>
      </c>
      <c r="E73" s="29">
        <f>SUM(E74:E77)</f>
        <v>8815480</v>
      </c>
      <c r="F73" s="28">
        <f>SUM(F74:F77)</f>
        <v>30662</v>
      </c>
      <c r="G73" s="28">
        <f t="shared" ref="G73:M73" si="49">SUM(G74:G77)</f>
        <v>0</v>
      </c>
      <c r="H73" s="28">
        <f t="shared" si="49"/>
        <v>8784818</v>
      </c>
      <c r="I73" s="28">
        <f t="shared" si="49"/>
        <v>0</v>
      </c>
      <c r="J73" s="28">
        <f t="shared" si="49"/>
        <v>0</v>
      </c>
      <c r="K73" s="28">
        <f t="shared" si="49"/>
        <v>0</v>
      </c>
      <c r="L73" s="28">
        <f t="shared" si="49"/>
        <v>0</v>
      </c>
      <c r="M73" s="59">
        <f t="shared" si="49"/>
        <v>0</v>
      </c>
    </row>
    <row r="74" spans="1:13" ht="18" customHeight="1" x14ac:dyDescent="0.2">
      <c r="A74" s="60">
        <v>3111</v>
      </c>
      <c r="B74" s="39" t="s">
        <v>99</v>
      </c>
      <c r="C74" s="31">
        <f>SUM(D74:E74)</f>
        <v>8583819</v>
      </c>
      <c r="D74" s="32"/>
      <c r="E74" s="31">
        <f>SUM(F74:M74)</f>
        <v>8583819</v>
      </c>
      <c r="F74" s="32">
        <v>16315</v>
      </c>
      <c r="G74" s="32"/>
      <c r="H74" s="40">
        <v>8567504</v>
      </c>
      <c r="I74" s="33"/>
      <c r="J74" s="33"/>
      <c r="K74" s="33"/>
      <c r="L74" s="33"/>
      <c r="M74" s="61"/>
    </row>
    <row r="75" spans="1:13" ht="18" customHeight="1" x14ac:dyDescent="0.2">
      <c r="A75" s="60">
        <v>3112</v>
      </c>
      <c r="B75" s="39" t="s">
        <v>100</v>
      </c>
      <c r="C75" s="31">
        <f>SUM(D75:E75)</f>
        <v>0</v>
      </c>
      <c r="D75" s="32"/>
      <c r="E75" s="31">
        <f>SUM(F75:M75)</f>
        <v>0</v>
      </c>
      <c r="F75" s="32"/>
      <c r="G75" s="32"/>
      <c r="H75" s="33"/>
      <c r="I75" s="33"/>
      <c r="J75" s="33"/>
      <c r="K75" s="33"/>
      <c r="L75" s="33"/>
      <c r="M75" s="61"/>
    </row>
    <row r="76" spans="1:13" ht="18" customHeight="1" x14ac:dyDescent="0.2">
      <c r="A76" s="60">
        <v>3113</v>
      </c>
      <c r="B76" s="39" t="s">
        <v>101</v>
      </c>
      <c r="C76" s="31">
        <f>SUM(D76:E76)</f>
        <v>228621</v>
      </c>
      <c r="D76" s="32"/>
      <c r="E76" s="31">
        <f>SUM(F76:M76)</f>
        <v>228621</v>
      </c>
      <c r="F76" s="32">
        <v>14347</v>
      </c>
      <c r="G76" s="32"/>
      <c r="H76" s="33">
        <v>214274</v>
      </c>
      <c r="I76" s="33"/>
      <c r="J76" s="33"/>
      <c r="K76" s="33"/>
      <c r="L76" s="33"/>
      <c r="M76" s="61"/>
    </row>
    <row r="77" spans="1:13" ht="18" customHeight="1" x14ac:dyDescent="0.2">
      <c r="A77" s="60">
        <v>3114</v>
      </c>
      <c r="B77" s="39" t="s">
        <v>102</v>
      </c>
      <c r="C77" s="31">
        <f>SUM(D77:E77)</f>
        <v>3040</v>
      </c>
      <c r="D77" s="32"/>
      <c r="E77" s="31">
        <f>SUM(F77:M77)</f>
        <v>3040</v>
      </c>
      <c r="F77" s="32"/>
      <c r="G77" s="32"/>
      <c r="H77" s="33">
        <v>3040</v>
      </c>
      <c r="I77" s="33"/>
      <c r="J77" s="33"/>
      <c r="K77" s="33"/>
      <c r="L77" s="33"/>
      <c r="M77" s="61"/>
    </row>
    <row r="78" spans="1:13" ht="21" customHeight="1" x14ac:dyDescent="0.2">
      <c r="A78" s="58">
        <v>312</v>
      </c>
      <c r="B78" s="38" t="s">
        <v>103</v>
      </c>
      <c r="C78" s="28">
        <f>SUM(C79)</f>
        <v>403450</v>
      </c>
      <c r="D78" s="28">
        <f>SUM(D79)</f>
        <v>0</v>
      </c>
      <c r="E78" s="29">
        <f>SUM(E79)</f>
        <v>403450</v>
      </c>
      <c r="F78" s="28">
        <f>SUM(F79)</f>
        <v>0</v>
      </c>
      <c r="G78" s="28">
        <f t="shared" ref="G78:M78" si="50">SUM(G79)</f>
        <v>0</v>
      </c>
      <c r="H78" s="28">
        <f t="shared" si="50"/>
        <v>403450</v>
      </c>
      <c r="I78" s="28">
        <f t="shared" si="50"/>
        <v>0</v>
      </c>
      <c r="J78" s="28">
        <f t="shared" si="50"/>
        <v>0</v>
      </c>
      <c r="K78" s="28">
        <f t="shared" si="50"/>
        <v>0</v>
      </c>
      <c r="L78" s="28">
        <f t="shared" si="50"/>
        <v>0</v>
      </c>
      <c r="M78" s="59">
        <f t="shared" si="50"/>
        <v>0</v>
      </c>
    </row>
    <row r="79" spans="1:13" ht="18" customHeight="1" x14ac:dyDescent="0.2">
      <c r="A79" s="60" t="s">
        <v>104</v>
      </c>
      <c r="B79" s="39" t="s">
        <v>103</v>
      </c>
      <c r="C79" s="31">
        <f t="shared" ref="C79" si="51">SUM(D79:E79)</f>
        <v>403450</v>
      </c>
      <c r="D79" s="32"/>
      <c r="E79" s="31">
        <f t="shared" ref="E79" si="52">SUM(F79:M79)</f>
        <v>403450</v>
      </c>
      <c r="F79" s="32"/>
      <c r="G79" s="32"/>
      <c r="H79" s="33">
        <v>403450</v>
      </c>
      <c r="I79" s="33"/>
      <c r="J79" s="33"/>
      <c r="K79" s="33"/>
      <c r="L79" s="33"/>
      <c r="M79" s="61"/>
    </row>
    <row r="80" spans="1:13" ht="21" customHeight="1" x14ac:dyDescent="0.2">
      <c r="A80" s="58">
        <v>313</v>
      </c>
      <c r="B80" s="38" t="s">
        <v>105</v>
      </c>
      <c r="C80" s="28">
        <f>SUM(C81:C82)</f>
        <v>1459600</v>
      </c>
      <c r="D80" s="28">
        <f>SUM(D81:D82)</f>
        <v>0</v>
      </c>
      <c r="E80" s="28">
        <f t="shared" ref="E80:M80" si="53">SUM(E81:E82)</f>
        <v>1459600</v>
      </c>
      <c r="F80" s="28">
        <f t="shared" si="53"/>
        <v>5059</v>
      </c>
      <c r="G80" s="28">
        <f t="shared" si="53"/>
        <v>0</v>
      </c>
      <c r="H80" s="28">
        <f t="shared" si="53"/>
        <v>1454541</v>
      </c>
      <c r="I80" s="28">
        <f t="shared" si="53"/>
        <v>0</v>
      </c>
      <c r="J80" s="28">
        <f t="shared" si="53"/>
        <v>0</v>
      </c>
      <c r="K80" s="28">
        <f t="shared" si="53"/>
        <v>0</v>
      </c>
      <c r="L80" s="28">
        <f t="shared" si="53"/>
        <v>0</v>
      </c>
      <c r="M80" s="59">
        <f t="shared" si="53"/>
        <v>0</v>
      </c>
    </row>
    <row r="81" spans="1:13" ht="18" customHeight="1" x14ac:dyDescent="0.2">
      <c r="A81" s="60">
        <v>3132</v>
      </c>
      <c r="B81" s="39" t="s">
        <v>106</v>
      </c>
      <c r="C81" s="31">
        <f t="shared" ref="C81:C82" si="54">SUM(D81:E81)</f>
        <v>1447346</v>
      </c>
      <c r="D81" s="32"/>
      <c r="E81" s="31">
        <f t="shared" ref="E81:E82" si="55">SUM(F81:M81)</f>
        <v>1447346</v>
      </c>
      <c r="F81" s="32">
        <v>5059</v>
      </c>
      <c r="G81" s="32"/>
      <c r="H81" s="33">
        <v>1442287</v>
      </c>
      <c r="I81" s="33"/>
      <c r="J81" s="33"/>
      <c r="K81" s="33"/>
      <c r="L81" s="33"/>
      <c r="M81" s="61"/>
    </row>
    <row r="82" spans="1:13" ht="18" customHeight="1" x14ac:dyDescent="0.2">
      <c r="A82" s="60" t="s">
        <v>107</v>
      </c>
      <c r="B82" s="39" t="s">
        <v>108</v>
      </c>
      <c r="C82" s="31">
        <f t="shared" si="54"/>
        <v>12254</v>
      </c>
      <c r="D82" s="32"/>
      <c r="E82" s="31">
        <f t="shared" si="55"/>
        <v>12254</v>
      </c>
      <c r="F82" s="32"/>
      <c r="G82" s="32"/>
      <c r="H82" s="33">
        <v>12254</v>
      </c>
      <c r="I82" s="33"/>
      <c r="J82" s="33"/>
      <c r="K82" s="33"/>
      <c r="L82" s="33"/>
      <c r="M82" s="61"/>
    </row>
    <row r="83" spans="1:13" ht="21" customHeight="1" x14ac:dyDescent="0.2">
      <c r="A83" s="58">
        <v>32</v>
      </c>
      <c r="B83" s="38" t="s">
        <v>109</v>
      </c>
      <c r="C83" s="28">
        <f t="shared" ref="C83:M83" si="56">C84+C89+C96+C106+C108</f>
        <v>2406023</v>
      </c>
      <c r="D83" s="28">
        <f t="shared" si="56"/>
        <v>1545768</v>
      </c>
      <c r="E83" s="29">
        <f t="shared" si="56"/>
        <v>860255</v>
      </c>
      <c r="F83" s="28">
        <f t="shared" si="56"/>
        <v>155058</v>
      </c>
      <c r="G83" s="28">
        <f t="shared" si="56"/>
        <v>134397</v>
      </c>
      <c r="H83" s="28">
        <f t="shared" si="56"/>
        <v>44417</v>
      </c>
      <c r="I83" s="28">
        <f t="shared" si="56"/>
        <v>0</v>
      </c>
      <c r="J83" s="28">
        <f t="shared" si="56"/>
        <v>525643</v>
      </c>
      <c r="K83" s="28">
        <f t="shared" si="56"/>
        <v>740</v>
      </c>
      <c r="L83" s="28">
        <f t="shared" si="56"/>
        <v>0</v>
      </c>
      <c r="M83" s="59">
        <f t="shared" si="56"/>
        <v>0</v>
      </c>
    </row>
    <row r="84" spans="1:13" ht="21" customHeight="1" x14ac:dyDescent="0.2">
      <c r="A84" s="58">
        <v>321</v>
      </c>
      <c r="B84" s="38" t="s">
        <v>110</v>
      </c>
      <c r="C84" s="28">
        <f>SUM(C85:C88)</f>
        <v>442537</v>
      </c>
      <c r="D84" s="28">
        <f>SUM(D85:D88)</f>
        <v>320942</v>
      </c>
      <c r="E84" s="29">
        <f>SUM(E85:E88)</f>
        <v>121595</v>
      </c>
      <c r="F84" s="28">
        <f>SUM(F85:F88)</f>
        <v>13552</v>
      </c>
      <c r="G84" s="28">
        <f t="shared" ref="G84:M84" si="57">SUM(G85:G88)</f>
        <v>34216</v>
      </c>
      <c r="H84" s="28">
        <f t="shared" si="57"/>
        <v>442</v>
      </c>
      <c r="I84" s="28">
        <f t="shared" si="57"/>
        <v>0</v>
      </c>
      <c r="J84" s="28">
        <f t="shared" si="57"/>
        <v>73385</v>
      </c>
      <c r="K84" s="28">
        <f t="shared" si="57"/>
        <v>0</v>
      </c>
      <c r="L84" s="28">
        <f t="shared" si="57"/>
        <v>0</v>
      </c>
      <c r="M84" s="59">
        <f t="shared" si="57"/>
        <v>0</v>
      </c>
    </row>
    <row r="85" spans="1:13" ht="18" customHeight="1" x14ac:dyDescent="0.2">
      <c r="A85" s="60">
        <v>3211</v>
      </c>
      <c r="B85" s="39" t="s">
        <v>111</v>
      </c>
      <c r="C85" s="31">
        <f>SUM(D85:E85)</f>
        <v>137298</v>
      </c>
      <c r="D85" s="32">
        <v>16399</v>
      </c>
      <c r="E85" s="31">
        <f>SUM(F85:M85)</f>
        <v>120899</v>
      </c>
      <c r="F85" s="32">
        <v>12856</v>
      </c>
      <c r="G85" s="32">
        <v>34216</v>
      </c>
      <c r="H85" s="33">
        <v>442</v>
      </c>
      <c r="I85" s="33"/>
      <c r="J85" s="33">
        <v>73385</v>
      </c>
      <c r="K85" s="33"/>
      <c r="L85" s="33"/>
      <c r="M85" s="61"/>
    </row>
    <row r="86" spans="1:13" ht="18" customHeight="1" x14ac:dyDescent="0.2">
      <c r="A86" s="60">
        <v>3212</v>
      </c>
      <c r="B86" s="39" t="s">
        <v>112</v>
      </c>
      <c r="C86" s="31">
        <f>SUM(D86:E86)</f>
        <v>300928</v>
      </c>
      <c r="D86" s="32">
        <v>300928</v>
      </c>
      <c r="E86" s="31">
        <f>SUM(F86:M86)</f>
        <v>0</v>
      </c>
      <c r="F86" s="32"/>
      <c r="G86" s="32"/>
      <c r="H86" s="33"/>
      <c r="I86" s="33"/>
      <c r="J86" s="33"/>
      <c r="K86" s="33"/>
      <c r="L86" s="33"/>
      <c r="M86" s="61"/>
    </row>
    <row r="87" spans="1:13" ht="18" customHeight="1" x14ac:dyDescent="0.2">
      <c r="A87" s="60">
        <v>3213</v>
      </c>
      <c r="B87" s="39" t="s">
        <v>113</v>
      </c>
      <c r="C87" s="31">
        <f>SUM(D87:E87)</f>
        <v>4015</v>
      </c>
      <c r="D87" s="32">
        <v>3615</v>
      </c>
      <c r="E87" s="31">
        <f>SUM(F87:M87)</f>
        <v>400</v>
      </c>
      <c r="F87" s="32">
        <v>400</v>
      </c>
      <c r="G87" s="32"/>
      <c r="H87" s="33"/>
      <c r="I87" s="33"/>
      <c r="J87" s="33"/>
      <c r="K87" s="33"/>
      <c r="L87" s="33"/>
      <c r="M87" s="61"/>
    </row>
    <row r="88" spans="1:13" ht="18" customHeight="1" x14ac:dyDescent="0.2">
      <c r="A88" s="60">
        <v>3214</v>
      </c>
      <c r="B88" s="39" t="s">
        <v>114</v>
      </c>
      <c r="C88" s="31">
        <f>SUM(D88:E88)</f>
        <v>296</v>
      </c>
      <c r="D88" s="32"/>
      <c r="E88" s="31">
        <f>SUM(F88:M88)</f>
        <v>296</v>
      </c>
      <c r="F88" s="32">
        <v>296</v>
      </c>
      <c r="G88" s="32"/>
      <c r="H88" s="33"/>
      <c r="I88" s="33"/>
      <c r="J88" s="33"/>
      <c r="K88" s="33"/>
      <c r="L88" s="33"/>
      <c r="M88" s="61"/>
    </row>
    <row r="89" spans="1:13" ht="21" customHeight="1" x14ac:dyDescent="0.2">
      <c r="A89" s="58">
        <v>322</v>
      </c>
      <c r="B89" s="38" t="s">
        <v>115</v>
      </c>
      <c r="C89" s="28">
        <f t="shared" ref="C89:M89" si="58">SUM(C90:C95)</f>
        <v>888293</v>
      </c>
      <c r="D89" s="28">
        <f t="shared" si="58"/>
        <v>801480</v>
      </c>
      <c r="E89" s="29">
        <f t="shared" si="58"/>
        <v>86813</v>
      </c>
      <c r="F89" s="28">
        <f t="shared" si="58"/>
        <v>32177</v>
      </c>
      <c r="G89" s="28">
        <f t="shared" si="58"/>
        <v>35444</v>
      </c>
      <c r="H89" s="28">
        <f t="shared" si="58"/>
        <v>5100</v>
      </c>
      <c r="I89" s="28">
        <f t="shared" si="58"/>
        <v>0</v>
      </c>
      <c r="J89" s="28">
        <f t="shared" si="58"/>
        <v>14092</v>
      </c>
      <c r="K89" s="28">
        <f t="shared" si="58"/>
        <v>0</v>
      </c>
      <c r="L89" s="28">
        <f t="shared" si="58"/>
        <v>0</v>
      </c>
      <c r="M89" s="59">
        <f t="shared" si="58"/>
        <v>0</v>
      </c>
    </row>
    <row r="90" spans="1:13" ht="18" customHeight="1" x14ac:dyDescent="0.2">
      <c r="A90" s="60">
        <v>3221</v>
      </c>
      <c r="B90" s="39" t="s">
        <v>116</v>
      </c>
      <c r="C90" s="31">
        <f t="shared" ref="C90:C95" si="59">SUM(D90:E90)</f>
        <v>66037</v>
      </c>
      <c r="D90" s="32">
        <v>38704</v>
      </c>
      <c r="E90" s="31">
        <f t="shared" ref="E90:E95" si="60">SUM(F90:M90)</f>
        <v>27333</v>
      </c>
      <c r="F90" s="32">
        <v>9726</v>
      </c>
      <c r="G90" s="32">
        <v>16256</v>
      </c>
      <c r="H90" s="33"/>
      <c r="I90" s="33"/>
      <c r="J90" s="33">
        <v>1351</v>
      </c>
      <c r="K90" s="33"/>
      <c r="L90" s="33"/>
      <c r="M90" s="61"/>
    </row>
    <row r="91" spans="1:13" ht="18" customHeight="1" x14ac:dyDescent="0.2">
      <c r="A91" s="60">
        <v>3222</v>
      </c>
      <c r="B91" s="39" t="s">
        <v>117</v>
      </c>
      <c r="C91" s="31">
        <f t="shared" si="59"/>
        <v>60903</v>
      </c>
      <c r="D91" s="32">
        <v>25190</v>
      </c>
      <c r="E91" s="31">
        <f t="shared" si="60"/>
        <v>35713</v>
      </c>
      <c r="F91" s="32">
        <v>4944</v>
      </c>
      <c r="G91" s="32">
        <v>14549</v>
      </c>
      <c r="H91" s="33">
        <v>5100</v>
      </c>
      <c r="I91" s="33"/>
      <c r="J91" s="33">
        <v>11120</v>
      </c>
      <c r="K91" s="33"/>
      <c r="L91" s="33"/>
      <c r="M91" s="61"/>
    </row>
    <row r="92" spans="1:13" ht="18" customHeight="1" x14ac:dyDescent="0.2">
      <c r="A92" s="60">
        <v>3223</v>
      </c>
      <c r="B92" s="39" t="s">
        <v>118</v>
      </c>
      <c r="C92" s="31">
        <f t="shared" si="59"/>
        <v>727539</v>
      </c>
      <c r="D92" s="32">
        <v>727539</v>
      </c>
      <c r="E92" s="31">
        <f t="shared" si="60"/>
        <v>0</v>
      </c>
      <c r="F92" s="32"/>
      <c r="G92" s="32"/>
      <c r="H92" s="33"/>
      <c r="I92" s="33"/>
      <c r="J92" s="33"/>
      <c r="K92" s="33"/>
      <c r="L92" s="33"/>
      <c r="M92" s="61"/>
    </row>
    <row r="93" spans="1:13" ht="18" customHeight="1" x14ac:dyDescent="0.2">
      <c r="A93" s="60">
        <v>3224</v>
      </c>
      <c r="B93" s="39" t="s">
        <v>119</v>
      </c>
      <c r="C93" s="31">
        <f t="shared" si="59"/>
        <v>26123</v>
      </c>
      <c r="D93" s="32">
        <v>8834</v>
      </c>
      <c r="E93" s="31">
        <f t="shared" si="60"/>
        <v>17289</v>
      </c>
      <c r="F93" s="32">
        <v>12650</v>
      </c>
      <c r="G93" s="32">
        <v>4639</v>
      </c>
      <c r="H93" s="33"/>
      <c r="I93" s="33"/>
      <c r="J93" s="33"/>
      <c r="K93" s="33"/>
      <c r="L93" s="33"/>
      <c r="M93" s="61"/>
    </row>
    <row r="94" spans="1:13" ht="18" customHeight="1" x14ac:dyDescent="0.2">
      <c r="A94" s="60">
        <v>3225</v>
      </c>
      <c r="B94" s="39" t="s">
        <v>120</v>
      </c>
      <c r="C94" s="31">
        <f t="shared" si="59"/>
        <v>1213</v>
      </c>
      <c r="D94" s="32">
        <v>1213</v>
      </c>
      <c r="E94" s="31">
        <f t="shared" si="60"/>
        <v>0</v>
      </c>
      <c r="F94" s="32"/>
      <c r="G94" s="32"/>
      <c r="H94" s="33"/>
      <c r="I94" s="33"/>
      <c r="J94" s="33"/>
      <c r="K94" s="33"/>
      <c r="L94" s="33"/>
      <c r="M94" s="61"/>
    </row>
    <row r="95" spans="1:13" ht="18" customHeight="1" x14ac:dyDescent="0.2">
      <c r="A95" s="60">
        <v>3227</v>
      </c>
      <c r="B95" s="39" t="s">
        <v>121</v>
      </c>
      <c r="C95" s="31">
        <f t="shared" si="59"/>
        <v>6478</v>
      </c>
      <c r="D95" s="32"/>
      <c r="E95" s="31">
        <f t="shared" si="60"/>
        <v>6478</v>
      </c>
      <c r="F95" s="32">
        <v>4857</v>
      </c>
      <c r="G95" s="32"/>
      <c r="H95" s="33"/>
      <c r="I95" s="33"/>
      <c r="J95" s="33">
        <v>1621</v>
      </c>
      <c r="K95" s="33"/>
      <c r="L95" s="33"/>
      <c r="M95" s="61"/>
    </row>
    <row r="96" spans="1:13" ht="19.5" customHeight="1" x14ac:dyDescent="0.2">
      <c r="A96" s="58">
        <v>323</v>
      </c>
      <c r="B96" s="38" t="s">
        <v>122</v>
      </c>
      <c r="C96" s="28">
        <f>SUM(C97:C105)</f>
        <v>628031</v>
      </c>
      <c r="D96" s="28">
        <f>SUM(D97:D105)</f>
        <v>363760</v>
      </c>
      <c r="E96" s="29">
        <f>SUM(E97:E105)</f>
        <v>264271</v>
      </c>
      <c r="F96" s="28">
        <f>SUM(F97:F105)</f>
        <v>104337</v>
      </c>
      <c r="G96" s="28">
        <f t="shared" ref="G96:M96" si="61">SUM(G97:G105)</f>
        <v>44510</v>
      </c>
      <c r="H96" s="28">
        <f t="shared" si="61"/>
        <v>4000</v>
      </c>
      <c r="I96" s="28">
        <f t="shared" si="61"/>
        <v>0</v>
      </c>
      <c r="J96" s="28">
        <f t="shared" si="61"/>
        <v>111424</v>
      </c>
      <c r="K96" s="28">
        <f t="shared" si="61"/>
        <v>0</v>
      </c>
      <c r="L96" s="28">
        <f t="shared" si="61"/>
        <v>0</v>
      </c>
      <c r="M96" s="59">
        <f t="shared" si="61"/>
        <v>0</v>
      </c>
    </row>
    <row r="97" spans="1:13" ht="18" customHeight="1" x14ac:dyDescent="0.2">
      <c r="A97" s="60">
        <v>3231</v>
      </c>
      <c r="B97" s="39" t="s">
        <v>123</v>
      </c>
      <c r="C97" s="31">
        <f t="shared" ref="C97:C105" si="62">SUM(D97:E97)</f>
        <v>16005</v>
      </c>
      <c r="D97" s="32">
        <v>12997</v>
      </c>
      <c r="E97" s="31">
        <f t="shared" ref="E97:E105" si="63">SUM(F97:M97)</f>
        <v>3008</v>
      </c>
      <c r="F97" s="32"/>
      <c r="G97" s="32"/>
      <c r="H97" s="33"/>
      <c r="I97" s="33"/>
      <c r="J97" s="33">
        <v>3008</v>
      </c>
      <c r="K97" s="33"/>
      <c r="L97" s="33"/>
      <c r="M97" s="61"/>
    </row>
    <row r="98" spans="1:13" ht="18" customHeight="1" x14ac:dyDescent="0.2">
      <c r="A98" s="60">
        <v>3232</v>
      </c>
      <c r="B98" s="39" t="s">
        <v>124</v>
      </c>
      <c r="C98" s="31">
        <f t="shared" si="62"/>
        <v>100488</v>
      </c>
      <c r="D98" s="32">
        <v>87916</v>
      </c>
      <c r="E98" s="31">
        <f t="shared" si="63"/>
        <v>12572</v>
      </c>
      <c r="F98" s="32">
        <v>2603</v>
      </c>
      <c r="G98" s="32">
        <v>9969</v>
      </c>
      <c r="H98" s="33"/>
      <c r="I98" s="33"/>
      <c r="J98" s="33"/>
      <c r="K98" s="33"/>
      <c r="L98" s="33"/>
      <c r="M98" s="61"/>
    </row>
    <row r="99" spans="1:13" ht="18" customHeight="1" x14ac:dyDescent="0.2">
      <c r="A99" s="60">
        <v>3233</v>
      </c>
      <c r="B99" s="39" t="s">
        <v>125</v>
      </c>
      <c r="C99" s="31">
        <f t="shared" si="62"/>
        <v>450</v>
      </c>
      <c r="D99" s="32"/>
      <c r="E99" s="31">
        <f t="shared" si="63"/>
        <v>450</v>
      </c>
      <c r="F99" s="32">
        <v>450</v>
      </c>
      <c r="G99" s="32"/>
      <c r="H99" s="33"/>
      <c r="I99" s="33"/>
      <c r="J99" s="33"/>
      <c r="K99" s="33"/>
      <c r="L99" s="33"/>
      <c r="M99" s="61"/>
    </row>
    <row r="100" spans="1:13" ht="18" customHeight="1" x14ac:dyDescent="0.2">
      <c r="A100" s="60">
        <v>3234</v>
      </c>
      <c r="B100" s="39" t="s">
        <v>126</v>
      </c>
      <c r="C100" s="31">
        <f t="shared" si="62"/>
        <v>123200</v>
      </c>
      <c r="D100" s="32">
        <v>114629</v>
      </c>
      <c r="E100" s="31">
        <f t="shared" si="63"/>
        <v>8571</v>
      </c>
      <c r="F100" s="32"/>
      <c r="G100" s="32"/>
      <c r="H100" s="33"/>
      <c r="I100" s="33"/>
      <c r="J100" s="33">
        <v>8571</v>
      </c>
      <c r="K100" s="33"/>
      <c r="L100" s="33"/>
      <c r="M100" s="61"/>
    </row>
    <row r="101" spans="1:13" ht="18" customHeight="1" x14ac:dyDescent="0.2">
      <c r="A101" s="60">
        <v>3235</v>
      </c>
      <c r="B101" s="39" t="s">
        <v>127</v>
      </c>
      <c r="C101" s="31">
        <f t="shared" si="62"/>
        <v>10247</v>
      </c>
      <c r="D101" s="32"/>
      <c r="E101" s="31">
        <f t="shared" si="63"/>
        <v>10247</v>
      </c>
      <c r="F101" s="32"/>
      <c r="G101" s="32">
        <v>6247</v>
      </c>
      <c r="H101" s="33">
        <v>4000</v>
      </c>
      <c r="I101" s="33"/>
      <c r="J101" s="33"/>
      <c r="K101" s="33"/>
      <c r="L101" s="33"/>
      <c r="M101" s="61"/>
    </row>
    <row r="102" spans="1:13" ht="18" customHeight="1" x14ac:dyDescent="0.2">
      <c r="A102" s="60">
        <v>3236</v>
      </c>
      <c r="B102" s="39" t="s">
        <v>128</v>
      </c>
      <c r="C102" s="31">
        <f t="shared" si="62"/>
        <v>11000</v>
      </c>
      <c r="D102" s="32">
        <v>11000</v>
      </c>
      <c r="E102" s="31">
        <f t="shared" si="63"/>
        <v>0</v>
      </c>
      <c r="F102" s="32"/>
      <c r="G102" s="32"/>
      <c r="H102" s="33"/>
      <c r="I102" s="33"/>
      <c r="J102" s="33"/>
      <c r="K102" s="33"/>
      <c r="L102" s="33"/>
      <c r="M102" s="61"/>
    </row>
    <row r="103" spans="1:13" ht="18" customHeight="1" x14ac:dyDescent="0.2">
      <c r="A103" s="60">
        <v>3237</v>
      </c>
      <c r="B103" s="39" t="s">
        <v>129</v>
      </c>
      <c r="C103" s="31">
        <f t="shared" si="62"/>
        <v>323944</v>
      </c>
      <c r="D103" s="32">
        <v>111615</v>
      </c>
      <c r="E103" s="31">
        <f t="shared" si="63"/>
        <v>212329</v>
      </c>
      <c r="F103" s="32">
        <v>101284</v>
      </c>
      <c r="G103" s="32">
        <v>11200</v>
      </c>
      <c r="H103" s="33"/>
      <c r="I103" s="33"/>
      <c r="J103" s="33">
        <v>99845</v>
      </c>
      <c r="K103" s="33"/>
      <c r="L103" s="33"/>
      <c r="M103" s="61"/>
    </row>
    <row r="104" spans="1:13" ht="18" customHeight="1" x14ac:dyDescent="0.2">
      <c r="A104" s="60">
        <v>3238</v>
      </c>
      <c r="B104" s="39" t="s">
        <v>130</v>
      </c>
      <c r="C104" s="31">
        <f t="shared" si="62"/>
        <v>7718</v>
      </c>
      <c r="D104" s="32">
        <v>7718</v>
      </c>
      <c r="E104" s="31">
        <f t="shared" si="63"/>
        <v>0</v>
      </c>
      <c r="F104" s="32"/>
      <c r="G104" s="32"/>
      <c r="H104" s="33"/>
      <c r="I104" s="33"/>
      <c r="J104" s="33"/>
      <c r="K104" s="33"/>
      <c r="L104" s="33"/>
      <c r="M104" s="61"/>
    </row>
    <row r="105" spans="1:13" ht="18" customHeight="1" x14ac:dyDescent="0.2">
      <c r="A105" s="60">
        <v>3239</v>
      </c>
      <c r="B105" s="39" t="s">
        <v>131</v>
      </c>
      <c r="C105" s="31">
        <f t="shared" si="62"/>
        <v>34979</v>
      </c>
      <c r="D105" s="32">
        <v>17885</v>
      </c>
      <c r="E105" s="31">
        <f t="shared" si="63"/>
        <v>17094</v>
      </c>
      <c r="F105" s="32"/>
      <c r="G105" s="32">
        <v>17094</v>
      </c>
      <c r="H105" s="33"/>
      <c r="I105" s="33"/>
      <c r="J105" s="33"/>
      <c r="K105" s="33"/>
      <c r="L105" s="33"/>
      <c r="M105" s="61"/>
    </row>
    <row r="106" spans="1:13" ht="23.25" customHeight="1" x14ac:dyDescent="0.2">
      <c r="A106" s="58">
        <v>324</v>
      </c>
      <c r="B106" s="38" t="s">
        <v>132</v>
      </c>
      <c r="C106" s="28">
        <f>SUM(C107)</f>
        <v>308643</v>
      </c>
      <c r="D106" s="28">
        <f>SUM(D107)</f>
        <v>660</v>
      </c>
      <c r="E106" s="29">
        <f>SUM(E107)</f>
        <v>307983</v>
      </c>
      <c r="F106" s="28">
        <f>SUM(F107)</f>
        <v>0</v>
      </c>
      <c r="G106" s="28">
        <f t="shared" ref="G106:M106" si="64">SUM(G107)</f>
        <v>0</v>
      </c>
      <c r="H106" s="28">
        <f t="shared" si="64"/>
        <v>0</v>
      </c>
      <c r="I106" s="28">
        <f t="shared" si="64"/>
        <v>0</v>
      </c>
      <c r="J106" s="28">
        <f t="shared" si="64"/>
        <v>307983</v>
      </c>
      <c r="K106" s="28">
        <f t="shared" si="64"/>
        <v>0</v>
      </c>
      <c r="L106" s="28">
        <f t="shared" si="64"/>
        <v>0</v>
      </c>
      <c r="M106" s="59">
        <f t="shared" si="64"/>
        <v>0</v>
      </c>
    </row>
    <row r="107" spans="1:13" ht="20.25" customHeight="1" x14ac:dyDescent="0.2">
      <c r="A107" s="60" t="s">
        <v>133</v>
      </c>
      <c r="B107" s="39" t="s">
        <v>132</v>
      </c>
      <c r="C107" s="31">
        <f t="shared" ref="C107" si="65">SUM(D107:E107)</f>
        <v>308643</v>
      </c>
      <c r="D107" s="32">
        <v>660</v>
      </c>
      <c r="E107" s="31">
        <f t="shared" ref="E107" si="66">SUM(F107:M107)</f>
        <v>307983</v>
      </c>
      <c r="F107" s="32"/>
      <c r="G107" s="32"/>
      <c r="H107" s="33"/>
      <c r="I107" s="33"/>
      <c r="J107" s="33">
        <v>307983</v>
      </c>
      <c r="K107" s="33"/>
      <c r="L107" s="33"/>
      <c r="M107" s="61"/>
    </row>
    <row r="108" spans="1:13" ht="23.25" customHeight="1" x14ac:dyDescent="0.2">
      <c r="A108" s="58">
        <v>329</v>
      </c>
      <c r="B108" s="38" t="s">
        <v>134</v>
      </c>
      <c r="C108" s="28">
        <f>SUM(C109:C115)</f>
        <v>138519</v>
      </c>
      <c r="D108" s="28">
        <f>SUM(D109:D115)</f>
        <v>58926</v>
      </c>
      <c r="E108" s="29">
        <f>SUM(E109:E115)</f>
        <v>79593</v>
      </c>
      <c r="F108" s="28">
        <f>SUM(F109:F115)</f>
        <v>4992</v>
      </c>
      <c r="G108" s="28">
        <f t="shared" ref="G108:M108" si="67">SUM(G109:G115)</f>
        <v>20227</v>
      </c>
      <c r="H108" s="28">
        <f t="shared" si="67"/>
        <v>34875</v>
      </c>
      <c r="I108" s="28">
        <f t="shared" si="67"/>
        <v>0</v>
      </c>
      <c r="J108" s="28">
        <f t="shared" si="67"/>
        <v>18759</v>
      </c>
      <c r="K108" s="28">
        <f t="shared" si="67"/>
        <v>740</v>
      </c>
      <c r="L108" s="28">
        <f t="shared" si="67"/>
        <v>0</v>
      </c>
      <c r="M108" s="59">
        <f t="shared" si="67"/>
        <v>0</v>
      </c>
    </row>
    <row r="109" spans="1:13" ht="18" customHeight="1" x14ac:dyDescent="0.2">
      <c r="A109" s="60">
        <v>3291</v>
      </c>
      <c r="B109" s="41" t="s">
        <v>135</v>
      </c>
      <c r="C109" s="31">
        <f t="shared" ref="C109:C115" si="68">SUM(D109:E109)</f>
        <v>24252</v>
      </c>
      <c r="D109" s="32">
        <v>24252</v>
      </c>
      <c r="E109" s="31">
        <f t="shared" ref="E109:E115" si="69">SUM(F109:M109)</f>
        <v>0</v>
      </c>
      <c r="F109" s="32"/>
      <c r="G109" s="32"/>
      <c r="H109" s="33"/>
      <c r="I109" s="33"/>
      <c r="J109" s="33"/>
      <c r="K109" s="33"/>
      <c r="L109" s="33"/>
      <c r="M109" s="61"/>
    </row>
    <row r="110" spans="1:13" ht="18" customHeight="1" x14ac:dyDescent="0.2">
      <c r="A110" s="60">
        <v>3292</v>
      </c>
      <c r="B110" s="39" t="s">
        <v>136</v>
      </c>
      <c r="C110" s="31">
        <f t="shared" si="68"/>
        <v>23120</v>
      </c>
      <c r="D110" s="32">
        <v>22599</v>
      </c>
      <c r="E110" s="31">
        <f t="shared" si="69"/>
        <v>521</v>
      </c>
      <c r="F110" s="32">
        <v>87</v>
      </c>
      <c r="G110" s="32"/>
      <c r="H110" s="33"/>
      <c r="I110" s="33"/>
      <c r="J110" s="33">
        <v>434</v>
      </c>
      <c r="K110" s="33"/>
      <c r="L110" s="33"/>
      <c r="M110" s="61"/>
    </row>
    <row r="111" spans="1:13" ht="18" customHeight="1" x14ac:dyDescent="0.2">
      <c r="A111" s="60">
        <v>3293</v>
      </c>
      <c r="B111" s="39" t="s">
        <v>137</v>
      </c>
      <c r="C111" s="31">
        <f t="shared" si="68"/>
        <v>11475</v>
      </c>
      <c r="D111" s="32">
        <v>1050</v>
      </c>
      <c r="E111" s="31">
        <f t="shared" si="69"/>
        <v>10425</v>
      </c>
      <c r="F111" s="32">
        <v>541</v>
      </c>
      <c r="G111" s="32"/>
      <c r="H111" s="33"/>
      <c r="I111" s="33"/>
      <c r="J111" s="33">
        <v>9144</v>
      </c>
      <c r="K111" s="33">
        <v>740</v>
      </c>
      <c r="L111" s="33"/>
      <c r="M111" s="61"/>
    </row>
    <row r="112" spans="1:13" ht="18" customHeight="1" x14ac:dyDescent="0.2">
      <c r="A112" s="60">
        <v>3294</v>
      </c>
      <c r="B112" s="39" t="s">
        <v>138</v>
      </c>
      <c r="C112" s="31">
        <f t="shared" si="68"/>
        <v>250</v>
      </c>
      <c r="D112" s="32">
        <v>250</v>
      </c>
      <c r="E112" s="31">
        <f t="shared" si="69"/>
        <v>0</v>
      </c>
      <c r="F112" s="32"/>
      <c r="G112" s="32"/>
      <c r="H112" s="33"/>
      <c r="I112" s="33"/>
      <c r="J112" s="33"/>
      <c r="K112" s="33"/>
      <c r="L112" s="33"/>
      <c r="M112" s="61"/>
    </row>
    <row r="113" spans="1:13" ht="18" customHeight="1" x14ac:dyDescent="0.2">
      <c r="A113" s="60">
        <v>3295</v>
      </c>
      <c r="B113" s="39" t="s">
        <v>139</v>
      </c>
      <c r="C113" s="31">
        <f t="shared" si="68"/>
        <v>40225</v>
      </c>
      <c r="D113" s="32">
        <v>5350</v>
      </c>
      <c r="E113" s="31">
        <f t="shared" si="69"/>
        <v>34875</v>
      </c>
      <c r="F113" s="32"/>
      <c r="G113" s="32"/>
      <c r="H113" s="33">
        <v>34875</v>
      </c>
      <c r="I113" s="33"/>
      <c r="J113" s="33"/>
      <c r="K113" s="33"/>
      <c r="L113" s="33"/>
      <c r="M113" s="61"/>
    </row>
    <row r="114" spans="1:13" ht="18" customHeight="1" x14ac:dyDescent="0.2">
      <c r="A114" s="60" t="s">
        <v>140</v>
      </c>
      <c r="B114" s="39" t="s">
        <v>141</v>
      </c>
      <c r="C114" s="31">
        <f t="shared" si="68"/>
        <v>0</v>
      </c>
      <c r="D114" s="32"/>
      <c r="E114" s="31">
        <f t="shared" si="69"/>
        <v>0</v>
      </c>
      <c r="F114" s="32"/>
      <c r="G114" s="32"/>
      <c r="H114" s="33"/>
      <c r="I114" s="33"/>
      <c r="J114" s="33"/>
      <c r="K114" s="33"/>
      <c r="L114" s="33"/>
      <c r="M114" s="61"/>
    </row>
    <row r="115" spans="1:13" ht="18" customHeight="1" x14ac:dyDescent="0.2">
      <c r="A115" s="60">
        <v>3299</v>
      </c>
      <c r="B115" s="39" t="s">
        <v>142</v>
      </c>
      <c r="C115" s="31">
        <f t="shared" si="68"/>
        <v>39197</v>
      </c>
      <c r="D115" s="32">
        <v>5425</v>
      </c>
      <c r="E115" s="31">
        <f t="shared" si="69"/>
        <v>33772</v>
      </c>
      <c r="F115" s="32">
        <v>4364</v>
      </c>
      <c r="G115" s="32">
        <v>20227</v>
      </c>
      <c r="H115" s="33"/>
      <c r="I115" s="33"/>
      <c r="J115" s="33">
        <v>9181</v>
      </c>
      <c r="K115" s="33"/>
      <c r="L115" s="33"/>
      <c r="M115" s="61"/>
    </row>
    <row r="116" spans="1:13" ht="20.25" customHeight="1" x14ac:dyDescent="0.2">
      <c r="A116" s="58">
        <v>34</v>
      </c>
      <c r="B116" s="42" t="s">
        <v>143</v>
      </c>
      <c r="C116" s="28">
        <f>C117</f>
        <v>9459</v>
      </c>
      <c r="D116" s="28">
        <f>D117</f>
        <v>6230</v>
      </c>
      <c r="E116" s="29">
        <f>E117</f>
        <v>3229</v>
      </c>
      <c r="F116" s="28">
        <f>F117</f>
        <v>3218</v>
      </c>
      <c r="G116" s="28">
        <f t="shared" ref="G116:M116" si="70">G117</f>
        <v>11</v>
      </c>
      <c r="H116" s="28">
        <f t="shared" si="70"/>
        <v>0</v>
      </c>
      <c r="I116" s="28">
        <f t="shared" si="70"/>
        <v>0</v>
      </c>
      <c r="J116" s="28">
        <f t="shared" si="70"/>
        <v>0</v>
      </c>
      <c r="K116" s="28">
        <f t="shared" si="70"/>
        <v>0</v>
      </c>
      <c r="L116" s="28">
        <f t="shared" si="70"/>
        <v>0</v>
      </c>
      <c r="M116" s="59">
        <f t="shared" si="70"/>
        <v>0</v>
      </c>
    </row>
    <row r="117" spans="1:13" ht="21.75" customHeight="1" x14ac:dyDescent="0.2">
      <c r="A117" s="58">
        <v>343</v>
      </c>
      <c r="B117" s="38" t="s">
        <v>144</v>
      </c>
      <c r="C117" s="28">
        <f>SUM(C118:C121)</f>
        <v>9459</v>
      </c>
      <c r="D117" s="28">
        <f>SUM(D118:D121)</f>
        <v>6230</v>
      </c>
      <c r="E117" s="29">
        <f>SUM(E118:E121)</f>
        <v>3229</v>
      </c>
      <c r="F117" s="28">
        <f>SUM(F118:F121)</f>
        <v>3218</v>
      </c>
      <c r="G117" s="28">
        <f t="shared" ref="G117:M117" si="71">SUM(G118:G121)</f>
        <v>11</v>
      </c>
      <c r="H117" s="28">
        <f t="shared" si="71"/>
        <v>0</v>
      </c>
      <c r="I117" s="28">
        <f t="shared" si="71"/>
        <v>0</v>
      </c>
      <c r="J117" s="28">
        <f t="shared" si="71"/>
        <v>0</v>
      </c>
      <c r="K117" s="28">
        <f t="shared" si="71"/>
        <v>0</v>
      </c>
      <c r="L117" s="28">
        <f t="shared" si="71"/>
        <v>0</v>
      </c>
      <c r="M117" s="59">
        <f t="shared" si="71"/>
        <v>0</v>
      </c>
    </row>
    <row r="118" spans="1:13" ht="18" customHeight="1" x14ac:dyDescent="0.2">
      <c r="A118" s="60">
        <v>3431</v>
      </c>
      <c r="B118" s="41" t="s">
        <v>145</v>
      </c>
      <c r="C118" s="31">
        <f>SUM(D118:E118)</f>
        <v>4483</v>
      </c>
      <c r="D118" s="32">
        <v>4473</v>
      </c>
      <c r="E118" s="31">
        <f>SUM(F118:M118)</f>
        <v>10</v>
      </c>
      <c r="F118" s="32"/>
      <c r="G118" s="32">
        <v>10</v>
      </c>
      <c r="H118" s="33"/>
      <c r="I118" s="33"/>
      <c r="J118" s="33"/>
      <c r="K118" s="33"/>
      <c r="L118" s="33"/>
      <c r="M118" s="61"/>
    </row>
    <row r="119" spans="1:13" ht="18.75" customHeight="1" x14ac:dyDescent="0.2">
      <c r="A119" s="60">
        <v>3432</v>
      </c>
      <c r="B119" s="39" t="s">
        <v>146</v>
      </c>
      <c r="C119" s="31">
        <f>SUM(D119:E119)</f>
        <v>3219</v>
      </c>
      <c r="D119" s="32"/>
      <c r="E119" s="31">
        <f>SUM(F119:M119)</f>
        <v>3219</v>
      </c>
      <c r="F119" s="32">
        <v>3218</v>
      </c>
      <c r="G119" s="32">
        <v>1</v>
      </c>
      <c r="H119" s="33"/>
      <c r="I119" s="33"/>
      <c r="J119" s="33"/>
      <c r="K119" s="33"/>
      <c r="L119" s="33"/>
      <c r="M119" s="61"/>
    </row>
    <row r="120" spans="1:13" ht="18" customHeight="1" x14ac:dyDescent="0.2">
      <c r="A120" s="60">
        <v>3433</v>
      </c>
      <c r="B120" s="39" t="s">
        <v>147</v>
      </c>
      <c r="C120" s="31">
        <f>SUM(D120:E120)</f>
        <v>1757</v>
      </c>
      <c r="D120" s="32">
        <v>1757</v>
      </c>
      <c r="E120" s="31">
        <f>SUM(F120:M120)</f>
        <v>0</v>
      </c>
      <c r="F120" s="32"/>
      <c r="G120" s="32"/>
      <c r="H120" s="33"/>
      <c r="I120" s="33"/>
      <c r="J120" s="33"/>
      <c r="K120" s="33"/>
      <c r="L120" s="33"/>
      <c r="M120" s="61"/>
    </row>
    <row r="121" spans="1:13" ht="18" customHeight="1" x14ac:dyDescent="0.2">
      <c r="A121" s="60">
        <v>3434</v>
      </c>
      <c r="B121" s="39" t="s">
        <v>148</v>
      </c>
      <c r="C121" s="31">
        <f>SUM(D121:E121)</f>
        <v>0</v>
      </c>
      <c r="D121" s="32"/>
      <c r="E121" s="31">
        <f>SUM(F121:M121)</f>
        <v>0</v>
      </c>
      <c r="F121" s="32"/>
      <c r="G121" s="32"/>
      <c r="H121" s="33"/>
      <c r="I121" s="33"/>
      <c r="J121" s="33"/>
      <c r="K121" s="33"/>
      <c r="L121" s="33"/>
      <c r="M121" s="61"/>
    </row>
    <row r="122" spans="1:13" ht="25.5" customHeight="1" x14ac:dyDescent="0.2">
      <c r="A122" s="58">
        <v>36</v>
      </c>
      <c r="B122" s="38" t="s">
        <v>149</v>
      </c>
      <c r="C122" s="28">
        <f>C123+C125</f>
        <v>343823</v>
      </c>
      <c r="D122" s="28">
        <f>D123+D125</f>
        <v>0</v>
      </c>
      <c r="E122" s="29">
        <f>E123+E125</f>
        <v>343823</v>
      </c>
      <c r="F122" s="28">
        <f>F123+F125</f>
        <v>0</v>
      </c>
      <c r="G122" s="28">
        <f t="shared" ref="G122:M122" si="72">G123+G125</f>
        <v>0</v>
      </c>
      <c r="H122" s="28">
        <f t="shared" si="72"/>
        <v>0</v>
      </c>
      <c r="I122" s="28">
        <f t="shared" si="72"/>
        <v>0</v>
      </c>
      <c r="J122" s="28">
        <f t="shared" si="72"/>
        <v>343823</v>
      </c>
      <c r="K122" s="28">
        <f t="shared" si="72"/>
        <v>0</v>
      </c>
      <c r="L122" s="28">
        <f t="shared" si="72"/>
        <v>0</v>
      </c>
      <c r="M122" s="59">
        <f t="shared" si="72"/>
        <v>0</v>
      </c>
    </row>
    <row r="123" spans="1:13" ht="21" customHeight="1" x14ac:dyDescent="0.2">
      <c r="A123" s="58" t="s">
        <v>287</v>
      </c>
      <c r="B123" s="38" t="s">
        <v>288</v>
      </c>
      <c r="C123" s="28">
        <f>SUM(C124)</f>
        <v>343823</v>
      </c>
      <c r="D123" s="28">
        <f>SUM(D124)</f>
        <v>0</v>
      </c>
      <c r="E123" s="29">
        <f>SUM(E124)</f>
        <v>343823</v>
      </c>
      <c r="F123" s="28">
        <f>SUM(F124)</f>
        <v>0</v>
      </c>
      <c r="G123" s="28">
        <f t="shared" ref="G123:M123" si="73">SUM(G124)</f>
        <v>0</v>
      </c>
      <c r="H123" s="28">
        <f t="shared" si="73"/>
        <v>0</v>
      </c>
      <c r="I123" s="28">
        <f t="shared" si="73"/>
        <v>0</v>
      </c>
      <c r="J123" s="28">
        <f t="shared" si="73"/>
        <v>343823</v>
      </c>
      <c r="K123" s="28">
        <f t="shared" si="73"/>
        <v>0</v>
      </c>
      <c r="L123" s="28">
        <f t="shared" si="73"/>
        <v>0</v>
      </c>
      <c r="M123" s="59">
        <f t="shared" si="73"/>
        <v>0</v>
      </c>
    </row>
    <row r="124" spans="1:13" ht="18" customHeight="1" x14ac:dyDescent="0.2">
      <c r="A124" s="60" t="s">
        <v>287</v>
      </c>
      <c r="B124" s="39" t="s">
        <v>289</v>
      </c>
      <c r="C124" s="31">
        <f>SUM(D124:E124)</f>
        <v>343823</v>
      </c>
      <c r="D124" s="32"/>
      <c r="E124" s="31">
        <f>SUM(F124:M124)</f>
        <v>343823</v>
      </c>
      <c r="F124" s="32"/>
      <c r="G124" s="32"/>
      <c r="H124" s="33"/>
      <c r="I124" s="33"/>
      <c r="J124" s="33">
        <v>343823</v>
      </c>
      <c r="K124" s="33"/>
      <c r="L124" s="33"/>
      <c r="M124" s="61"/>
    </row>
    <row r="125" spans="1:13" ht="18" customHeight="1" x14ac:dyDescent="0.2">
      <c r="A125" s="58" t="s">
        <v>150</v>
      </c>
      <c r="B125" s="38" t="s">
        <v>151</v>
      </c>
      <c r="C125" s="28">
        <f>SUM(C126)</f>
        <v>0</v>
      </c>
      <c r="D125" s="28">
        <f>SUM(D126)</f>
        <v>0</v>
      </c>
      <c r="E125" s="29">
        <f>SUM(E126)</f>
        <v>0</v>
      </c>
      <c r="F125" s="28">
        <f>SUM(F126)</f>
        <v>0</v>
      </c>
      <c r="G125" s="28">
        <f t="shared" ref="G125:M125" si="74">SUM(G126)</f>
        <v>0</v>
      </c>
      <c r="H125" s="28">
        <f t="shared" si="74"/>
        <v>0</v>
      </c>
      <c r="I125" s="28">
        <f t="shared" si="74"/>
        <v>0</v>
      </c>
      <c r="J125" s="28">
        <f t="shared" si="74"/>
        <v>0</v>
      </c>
      <c r="K125" s="28">
        <f t="shared" si="74"/>
        <v>0</v>
      </c>
      <c r="L125" s="28">
        <f t="shared" si="74"/>
        <v>0</v>
      </c>
      <c r="M125" s="59">
        <f t="shared" si="74"/>
        <v>0</v>
      </c>
    </row>
    <row r="126" spans="1:13" ht="18" customHeight="1" x14ac:dyDescent="0.2">
      <c r="A126" s="60" t="s">
        <v>152</v>
      </c>
      <c r="B126" s="39" t="s">
        <v>153</v>
      </c>
      <c r="C126" s="31">
        <f t="shared" ref="C126" si="75">SUM(D126:E126)</f>
        <v>0</v>
      </c>
      <c r="D126" s="32"/>
      <c r="E126" s="31">
        <f t="shared" ref="E126" si="76">SUM(F126:M126)</f>
        <v>0</v>
      </c>
      <c r="F126" s="32"/>
      <c r="G126" s="32"/>
      <c r="H126" s="33"/>
      <c r="I126" s="33"/>
      <c r="J126" s="33"/>
      <c r="K126" s="33"/>
      <c r="L126" s="33"/>
      <c r="M126" s="61"/>
    </row>
    <row r="127" spans="1:13" ht="18" customHeight="1" x14ac:dyDescent="0.2">
      <c r="A127" s="58">
        <v>37</v>
      </c>
      <c r="B127" s="43" t="s">
        <v>154</v>
      </c>
      <c r="C127" s="28">
        <f>C128</f>
        <v>221550</v>
      </c>
      <c r="D127" s="28">
        <f>D128</f>
        <v>221550</v>
      </c>
      <c r="E127" s="29">
        <f>E128</f>
        <v>0</v>
      </c>
      <c r="F127" s="28">
        <f>F128</f>
        <v>0</v>
      </c>
      <c r="G127" s="28">
        <f t="shared" ref="G127:M127" si="77">G128</f>
        <v>0</v>
      </c>
      <c r="H127" s="28">
        <f t="shared" si="77"/>
        <v>0</v>
      </c>
      <c r="I127" s="28">
        <f t="shared" si="77"/>
        <v>0</v>
      </c>
      <c r="J127" s="28">
        <f t="shared" si="77"/>
        <v>0</v>
      </c>
      <c r="K127" s="28">
        <f t="shared" si="77"/>
        <v>0</v>
      </c>
      <c r="L127" s="28">
        <f t="shared" si="77"/>
        <v>0</v>
      </c>
      <c r="M127" s="59">
        <f t="shared" si="77"/>
        <v>0</v>
      </c>
    </row>
    <row r="128" spans="1:13" ht="18" customHeight="1" x14ac:dyDescent="0.2">
      <c r="A128" s="58">
        <v>372</v>
      </c>
      <c r="B128" s="42" t="s">
        <v>155</v>
      </c>
      <c r="C128" s="28">
        <f t="shared" ref="C128:M128" si="78">SUM(C129:C131)</f>
        <v>221550</v>
      </c>
      <c r="D128" s="28">
        <f t="shared" si="78"/>
        <v>221550</v>
      </c>
      <c r="E128" s="29">
        <f t="shared" si="78"/>
        <v>0</v>
      </c>
      <c r="F128" s="28">
        <f t="shared" si="78"/>
        <v>0</v>
      </c>
      <c r="G128" s="28">
        <f t="shared" si="78"/>
        <v>0</v>
      </c>
      <c r="H128" s="28">
        <f t="shared" si="78"/>
        <v>0</v>
      </c>
      <c r="I128" s="28">
        <f t="shared" si="78"/>
        <v>0</v>
      </c>
      <c r="J128" s="28">
        <f t="shared" si="78"/>
        <v>0</v>
      </c>
      <c r="K128" s="28">
        <f t="shared" si="78"/>
        <v>0</v>
      </c>
      <c r="L128" s="28">
        <f t="shared" si="78"/>
        <v>0</v>
      </c>
      <c r="M128" s="59">
        <f t="shared" si="78"/>
        <v>0</v>
      </c>
    </row>
    <row r="129" spans="1:13" ht="18" customHeight="1" x14ac:dyDescent="0.2">
      <c r="A129" s="60">
        <v>3721</v>
      </c>
      <c r="B129" s="39" t="s">
        <v>156</v>
      </c>
      <c r="C129" s="31">
        <f>SUM(D129:E129)</f>
        <v>0</v>
      </c>
      <c r="D129" s="32"/>
      <c r="E129" s="31">
        <f>SUM(F129:M129)</f>
        <v>0</v>
      </c>
      <c r="F129" s="32"/>
      <c r="G129" s="32"/>
      <c r="H129" s="33"/>
      <c r="I129" s="33"/>
      <c r="J129" s="33"/>
      <c r="K129" s="33"/>
      <c r="L129" s="33"/>
      <c r="M129" s="61"/>
    </row>
    <row r="130" spans="1:13" ht="18" customHeight="1" x14ac:dyDescent="0.2">
      <c r="A130" s="60">
        <v>3722</v>
      </c>
      <c r="B130" s="39" t="s">
        <v>157</v>
      </c>
      <c r="C130" s="31">
        <f>SUM(D130:E130)</f>
        <v>221550</v>
      </c>
      <c r="D130" s="32">
        <v>221550</v>
      </c>
      <c r="E130" s="31">
        <f>SUM(F130:M130)</f>
        <v>0</v>
      </c>
      <c r="F130" s="32"/>
      <c r="G130" s="32"/>
      <c r="H130" s="33"/>
      <c r="I130" s="33"/>
      <c r="J130" s="33"/>
      <c r="K130" s="33"/>
      <c r="L130" s="33"/>
      <c r="M130" s="61"/>
    </row>
    <row r="131" spans="1:13" ht="18" customHeight="1" x14ac:dyDescent="0.2">
      <c r="A131" s="60" t="s">
        <v>158</v>
      </c>
      <c r="B131" s="39" t="s">
        <v>159</v>
      </c>
      <c r="C131" s="31">
        <f>SUM(D131:E131)</f>
        <v>0</v>
      </c>
      <c r="D131" s="32"/>
      <c r="E131" s="31">
        <f>SUM(F131:M131)</f>
        <v>0</v>
      </c>
      <c r="F131" s="32"/>
      <c r="G131" s="32"/>
      <c r="H131" s="33"/>
      <c r="I131" s="33"/>
      <c r="J131" s="33"/>
      <c r="K131" s="33"/>
      <c r="L131" s="33"/>
      <c r="M131" s="61"/>
    </row>
    <row r="132" spans="1:13" ht="18" customHeight="1" x14ac:dyDescent="0.2">
      <c r="A132" s="58">
        <v>38</v>
      </c>
      <c r="B132" s="38" t="s">
        <v>160</v>
      </c>
      <c r="C132" s="28">
        <f>C133+C137+C141</f>
        <v>62036</v>
      </c>
      <c r="D132" s="28">
        <f>D133+D137+D141</f>
        <v>0</v>
      </c>
      <c r="E132" s="29">
        <f>E133+E137+E141</f>
        <v>62036</v>
      </c>
      <c r="F132" s="28">
        <f>F133+F137+F141</f>
        <v>0</v>
      </c>
      <c r="G132" s="28">
        <f t="shared" ref="G132:M132" si="79">G133+G137+G141</f>
        <v>0</v>
      </c>
      <c r="H132" s="28">
        <f t="shared" si="79"/>
        <v>0</v>
      </c>
      <c r="I132" s="28">
        <f t="shared" si="79"/>
        <v>0</v>
      </c>
      <c r="J132" s="28">
        <f t="shared" si="79"/>
        <v>62036</v>
      </c>
      <c r="K132" s="28">
        <f t="shared" si="79"/>
        <v>0</v>
      </c>
      <c r="L132" s="28">
        <f t="shared" si="79"/>
        <v>0</v>
      </c>
      <c r="M132" s="59">
        <f t="shared" si="79"/>
        <v>0</v>
      </c>
    </row>
    <row r="133" spans="1:13" ht="18" customHeight="1" x14ac:dyDescent="0.2">
      <c r="A133" s="58">
        <v>381</v>
      </c>
      <c r="B133" s="38" t="s">
        <v>81</v>
      </c>
      <c r="C133" s="28">
        <f t="shared" ref="C133:M133" si="80">SUM(C134:C136)</f>
        <v>62036</v>
      </c>
      <c r="D133" s="28">
        <f t="shared" si="80"/>
        <v>0</v>
      </c>
      <c r="E133" s="29">
        <f t="shared" si="80"/>
        <v>62036</v>
      </c>
      <c r="F133" s="28">
        <f t="shared" si="80"/>
        <v>0</v>
      </c>
      <c r="G133" s="28">
        <f t="shared" si="80"/>
        <v>0</v>
      </c>
      <c r="H133" s="28">
        <f t="shared" si="80"/>
        <v>0</v>
      </c>
      <c r="I133" s="28">
        <f t="shared" si="80"/>
        <v>0</v>
      </c>
      <c r="J133" s="28">
        <f t="shared" si="80"/>
        <v>62036</v>
      </c>
      <c r="K133" s="28">
        <f t="shared" si="80"/>
        <v>0</v>
      </c>
      <c r="L133" s="28">
        <f t="shared" si="80"/>
        <v>0</v>
      </c>
      <c r="M133" s="59">
        <f t="shared" si="80"/>
        <v>0</v>
      </c>
    </row>
    <row r="134" spans="1:13" ht="18" customHeight="1" x14ac:dyDescent="0.2">
      <c r="A134" s="60">
        <v>3811</v>
      </c>
      <c r="B134" s="39" t="s">
        <v>161</v>
      </c>
      <c r="C134" s="31">
        <f>SUM(D134:E134)</f>
        <v>0</v>
      </c>
      <c r="D134" s="32"/>
      <c r="E134" s="31">
        <f>SUM(F134:M134)</f>
        <v>0</v>
      </c>
      <c r="F134" s="32"/>
      <c r="G134" s="32"/>
      <c r="H134" s="33"/>
      <c r="I134" s="33"/>
      <c r="J134" s="33"/>
      <c r="K134" s="33"/>
      <c r="L134" s="33"/>
      <c r="M134" s="61"/>
    </row>
    <row r="135" spans="1:13" ht="18" customHeight="1" x14ac:dyDescent="0.2">
      <c r="A135" s="60">
        <v>3812</v>
      </c>
      <c r="B135" s="39" t="s">
        <v>162</v>
      </c>
      <c r="C135" s="31">
        <f>SUM(D135:E135)</f>
        <v>0</v>
      </c>
      <c r="D135" s="32"/>
      <c r="E135" s="31">
        <f>SUM(F135:M135)</f>
        <v>0</v>
      </c>
      <c r="F135" s="32"/>
      <c r="G135" s="32"/>
      <c r="H135" s="33"/>
      <c r="I135" s="33"/>
      <c r="J135" s="33"/>
      <c r="K135" s="33"/>
      <c r="L135" s="33"/>
      <c r="M135" s="61"/>
    </row>
    <row r="136" spans="1:13" ht="18" customHeight="1" x14ac:dyDescent="0.2">
      <c r="A136" s="60" t="s">
        <v>163</v>
      </c>
      <c r="B136" s="39" t="s">
        <v>164</v>
      </c>
      <c r="C136" s="31">
        <f>SUM(D136:E136)</f>
        <v>62036</v>
      </c>
      <c r="D136" s="32"/>
      <c r="E136" s="31">
        <f>SUM(F136:M136)</f>
        <v>62036</v>
      </c>
      <c r="F136" s="32"/>
      <c r="G136" s="32"/>
      <c r="H136" s="33"/>
      <c r="I136" s="33"/>
      <c r="J136" s="33">
        <v>62036</v>
      </c>
      <c r="K136" s="33"/>
      <c r="L136" s="33"/>
      <c r="M136" s="61"/>
    </row>
    <row r="137" spans="1:13" ht="18" customHeight="1" x14ac:dyDescent="0.2">
      <c r="A137" s="58">
        <v>382</v>
      </c>
      <c r="B137" s="38" t="s">
        <v>82</v>
      </c>
      <c r="C137" s="28">
        <f t="shared" ref="C137:M137" si="81">SUM(C138:C140)</f>
        <v>0</v>
      </c>
      <c r="D137" s="28">
        <f t="shared" si="81"/>
        <v>0</v>
      </c>
      <c r="E137" s="29">
        <f t="shared" si="81"/>
        <v>0</v>
      </c>
      <c r="F137" s="28">
        <f t="shared" si="81"/>
        <v>0</v>
      </c>
      <c r="G137" s="28">
        <f t="shared" si="81"/>
        <v>0</v>
      </c>
      <c r="H137" s="28">
        <f t="shared" si="81"/>
        <v>0</v>
      </c>
      <c r="I137" s="28">
        <f t="shared" si="81"/>
        <v>0</v>
      </c>
      <c r="J137" s="28">
        <f t="shared" si="81"/>
        <v>0</v>
      </c>
      <c r="K137" s="28">
        <f t="shared" si="81"/>
        <v>0</v>
      </c>
      <c r="L137" s="28">
        <f t="shared" si="81"/>
        <v>0</v>
      </c>
      <c r="M137" s="59">
        <f t="shared" si="81"/>
        <v>0</v>
      </c>
    </row>
    <row r="138" spans="1:13" ht="18" customHeight="1" x14ac:dyDescent="0.2">
      <c r="A138" s="60">
        <v>3821</v>
      </c>
      <c r="B138" s="39" t="s">
        <v>165</v>
      </c>
      <c r="C138" s="31">
        <f>SUM(D138:E138)</f>
        <v>0</v>
      </c>
      <c r="D138" s="32"/>
      <c r="E138" s="31">
        <f>SUM(F138:M138)</f>
        <v>0</v>
      </c>
      <c r="F138" s="32"/>
      <c r="G138" s="32"/>
      <c r="H138" s="33"/>
      <c r="I138" s="33"/>
      <c r="J138" s="33"/>
      <c r="K138" s="33"/>
      <c r="L138" s="33"/>
      <c r="M138" s="61"/>
    </row>
    <row r="139" spans="1:13" ht="18" customHeight="1" x14ac:dyDescent="0.2">
      <c r="A139" s="60">
        <v>3822</v>
      </c>
      <c r="B139" s="39" t="s">
        <v>166</v>
      </c>
      <c r="C139" s="31">
        <f>SUM(D139:E139)</f>
        <v>0</v>
      </c>
      <c r="D139" s="32"/>
      <c r="E139" s="31">
        <f>SUM(F139:M139)</f>
        <v>0</v>
      </c>
      <c r="F139" s="32"/>
      <c r="G139" s="32"/>
      <c r="H139" s="33"/>
      <c r="I139" s="33"/>
      <c r="J139" s="33"/>
      <c r="K139" s="33"/>
      <c r="L139" s="33"/>
      <c r="M139" s="61"/>
    </row>
    <row r="140" spans="1:13" ht="18" customHeight="1" x14ac:dyDescent="0.2">
      <c r="A140" s="60" t="s">
        <v>167</v>
      </c>
      <c r="B140" s="39" t="s">
        <v>168</v>
      </c>
      <c r="C140" s="31">
        <f>SUM(D140:E140)</f>
        <v>0</v>
      </c>
      <c r="D140" s="32"/>
      <c r="E140" s="31">
        <f>SUM(F140:M140)</f>
        <v>0</v>
      </c>
      <c r="F140" s="32"/>
      <c r="G140" s="32"/>
      <c r="H140" s="33"/>
      <c r="I140" s="33"/>
      <c r="J140" s="33"/>
      <c r="K140" s="33"/>
      <c r="L140" s="33"/>
      <c r="M140" s="61"/>
    </row>
    <row r="141" spans="1:13" ht="18" customHeight="1" x14ac:dyDescent="0.2">
      <c r="A141" s="58">
        <v>383</v>
      </c>
      <c r="B141" s="38" t="s">
        <v>169</v>
      </c>
      <c r="C141" s="28">
        <f t="shared" ref="C141:M141" si="82">SUM(C142:C145)</f>
        <v>0</v>
      </c>
      <c r="D141" s="28">
        <f t="shared" si="82"/>
        <v>0</v>
      </c>
      <c r="E141" s="29">
        <f t="shared" si="82"/>
        <v>0</v>
      </c>
      <c r="F141" s="28">
        <f t="shared" si="82"/>
        <v>0</v>
      </c>
      <c r="G141" s="28">
        <f t="shared" si="82"/>
        <v>0</v>
      </c>
      <c r="H141" s="28">
        <f t="shared" si="82"/>
        <v>0</v>
      </c>
      <c r="I141" s="28">
        <f t="shared" si="82"/>
        <v>0</v>
      </c>
      <c r="J141" s="28">
        <f t="shared" si="82"/>
        <v>0</v>
      </c>
      <c r="K141" s="28">
        <f t="shared" si="82"/>
        <v>0</v>
      </c>
      <c r="L141" s="28">
        <f t="shared" si="82"/>
        <v>0</v>
      </c>
      <c r="M141" s="59">
        <f t="shared" si="82"/>
        <v>0</v>
      </c>
    </row>
    <row r="142" spans="1:13" ht="18" customHeight="1" x14ac:dyDescent="0.2">
      <c r="A142" s="60">
        <v>3831</v>
      </c>
      <c r="B142" s="39" t="s">
        <v>170</v>
      </c>
      <c r="C142" s="31">
        <f>SUM(D142:E142)</f>
        <v>0</v>
      </c>
      <c r="D142" s="32"/>
      <c r="E142" s="31">
        <f>SUM(F142:M142)</f>
        <v>0</v>
      </c>
      <c r="F142" s="32"/>
      <c r="G142" s="32"/>
      <c r="H142" s="33"/>
      <c r="I142" s="33"/>
      <c r="J142" s="33"/>
      <c r="K142" s="33"/>
      <c r="L142" s="33"/>
      <c r="M142" s="61"/>
    </row>
    <row r="143" spans="1:13" ht="18" customHeight="1" x14ac:dyDescent="0.2">
      <c r="A143" s="60">
        <v>3833</v>
      </c>
      <c r="B143" s="39" t="s">
        <v>171</v>
      </c>
      <c r="C143" s="31">
        <f>SUM(D143:E143)</f>
        <v>0</v>
      </c>
      <c r="D143" s="32"/>
      <c r="E143" s="31">
        <f>SUM(F143:M143)</f>
        <v>0</v>
      </c>
      <c r="F143" s="32"/>
      <c r="G143" s="32"/>
      <c r="H143" s="33"/>
      <c r="I143" s="33"/>
      <c r="J143" s="33"/>
      <c r="K143" s="33"/>
      <c r="L143" s="33"/>
      <c r="M143" s="61"/>
    </row>
    <row r="144" spans="1:13" ht="18" customHeight="1" x14ac:dyDescent="0.2">
      <c r="A144" s="60">
        <v>3834</v>
      </c>
      <c r="B144" s="39" t="s">
        <v>172</v>
      </c>
      <c r="C144" s="31">
        <f>SUM(D144:E144)</f>
        <v>0</v>
      </c>
      <c r="D144" s="32"/>
      <c r="E144" s="31">
        <f>SUM(F144:M144)</f>
        <v>0</v>
      </c>
      <c r="F144" s="32"/>
      <c r="G144" s="32"/>
      <c r="H144" s="33"/>
      <c r="I144" s="33"/>
      <c r="J144" s="33"/>
      <c r="K144" s="33"/>
      <c r="L144" s="33"/>
      <c r="M144" s="61"/>
    </row>
    <row r="145" spans="1:13" ht="18" customHeight="1" x14ac:dyDescent="0.2">
      <c r="A145" s="60" t="s">
        <v>173</v>
      </c>
      <c r="B145" s="39" t="s">
        <v>174</v>
      </c>
      <c r="C145" s="31">
        <f>SUM(D145:E145)</f>
        <v>0</v>
      </c>
      <c r="D145" s="32"/>
      <c r="E145" s="31">
        <f>SUM(F145:M145)</f>
        <v>0</v>
      </c>
      <c r="F145" s="32"/>
      <c r="G145" s="32"/>
      <c r="H145" s="33"/>
      <c r="I145" s="33"/>
      <c r="J145" s="33"/>
      <c r="K145" s="33"/>
      <c r="L145" s="33"/>
      <c r="M145" s="61"/>
    </row>
    <row r="146" spans="1:13" ht="18" customHeight="1" x14ac:dyDescent="0.2">
      <c r="A146" s="71" t="s">
        <v>175</v>
      </c>
      <c r="B146" s="72"/>
      <c r="C146" s="28">
        <f t="shared" ref="C146:M146" si="83">C8-C71</f>
        <v>1245722</v>
      </c>
      <c r="D146" s="28">
        <f t="shared" si="83"/>
        <v>1576915</v>
      </c>
      <c r="E146" s="28">
        <f t="shared" si="83"/>
        <v>-331193</v>
      </c>
      <c r="F146" s="28">
        <f t="shared" si="83"/>
        <v>-14553</v>
      </c>
      <c r="G146" s="28">
        <f t="shared" si="83"/>
        <v>-43946</v>
      </c>
      <c r="H146" s="28">
        <f t="shared" si="83"/>
        <v>132413</v>
      </c>
      <c r="I146" s="28">
        <f t="shared" si="83"/>
        <v>0</v>
      </c>
      <c r="J146" s="28">
        <f t="shared" si="83"/>
        <v>-414807</v>
      </c>
      <c r="K146" s="28">
        <f t="shared" si="83"/>
        <v>9700</v>
      </c>
      <c r="L146" s="28">
        <f t="shared" si="83"/>
        <v>0</v>
      </c>
      <c r="M146" s="59">
        <f t="shared" si="83"/>
        <v>0</v>
      </c>
    </row>
    <row r="147" spans="1:13" ht="18" customHeight="1" x14ac:dyDescent="0.2">
      <c r="A147" s="58">
        <v>92211</v>
      </c>
      <c r="B147" s="38" t="s">
        <v>176</v>
      </c>
      <c r="C147" s="31">
        <f>SUM(D147:E147)</f>
        <v>0</v>
      </c>
      <c r="D147" s="32"/>
      <c r="E147" s="31">
        <f t="shared" si="46"/>
        <v>0</v>
      </c>
      <c r="F147" s="32"/>
      <c r="G147" s="32"/>
      <c r="H147" s="40"/>
      <c r="I147" s="40"/>
      <c r="J147" s="40"/>
      <c r="K147" s="40"/>
      <c r="L147" s="40"/>
      <c r="M147" s="62"/>
    </row>
    <row r="148" spans="1:13" ht="18" customHeight="1" x14ac:dyDescent="0.2">
      <c r="A148" s="58">
        <v>92221</v>
      </c>
      <c r="B148" s="38" t="s">
        <v>177</v>
      </c>
      <c r="C148" s="31">
        <f>SUM(D148:E148)</f>
        <v>822679</v>
      </c>
      <c r="D148" s="32">
        <v>-107228</v>
      </c>
      <c r="E148" s="31">
        <f t="shared" si="46"/>
        <v>929907</v>
      </c>
      <c r="F148" s="32">
        <v>127138</v>
      </c>
      <c r="G148" s="32">
        <v>51287</v>
      </c>
      <c r="H148" s="40">
        <v>-13750</v>
      </c>
      <c r="I148" s="40"/>
      <c r="J148" s="40">
        <v>760237</v>
      </c>
      <c r="K148" s="40">
        <v>3000</v>
      </c>
      <c r="L148" s="40">
        <v>1995</v>
      </c>
      <c r="M148" s="62"/>
    </row>
    <row r="149" spans="1:13" ht="18" customHeight="1" x14ac:dyDescent="0.2">
      <c r="A149" s="58">
        <v>7</v>
      </c>
      <c r="B149" s="27" t="s">
        <v>178</v>
      </c>
      <c r="C149" s="28">
        <f>C150+C174</f>
        <v>4165</v>
      </c>
      <c r="D149" s="28">
        <f>D150+D174</f>
        <v>0</v>
      </c>
      <c r="E149" s="29">
        <f>E150+E174</f>
        <v>4165</v>
      </c>
      <c r="F149" s="28">
        <f>F150+F174</f>
        <v>0</v>
      </c>
      <c r="G149" s="28">
        <f>G150+G174</f>
        <v>0</v>
      </c>
      <c r="H149" s="28">
        <f t="shared" ref="H149:M149" si="84">H150+H174</f>
        <v>0</v>
      </c>
      <c r="I149" s="28">
        <f t="shared" si="84"/>
        <v>0</v>
      </c>
      <c r="J149" s="28">
        <f t="shared" si="84"/>
        <v>0</v>
      </c>
      <c r="K149" s="28">
        <f t="shared" si="84"/>
        <v>0</v>
      </c>
      <c r="L149" s="28">
        <f t="shared" si="84"/>
        <v>4165</v>
      </c>
      <c r="M149" s="59">
        <f t="shared" si="84"/>
        <v>0</v>
      </c>
    </row>
    <row r="150" spans="1:13" ht="18" customHeight="1" x14ac:dyDescent="0.2">
      <c r="A150" s="58">
        <v>72</v>
      </c>
      <c r="B150" s="34" t="s">
        <v>179</v>
      </c>
      <c r="C150" s="28">
        <f>C151+C155+C163+C165+C170</f>
        <v>4165</v>
      </c>
      <c r="D150" s="28">
        <f>D151+D155+D163+D165+D170</f>
        <v>0</v>
      </c>
      <c r="E150" s="29">
        <f>E151+E155+E163+E165+E170</f>
        <v>4165</v>
      </c>
      <c r="F150" s="28">
        <f>F151+F155+F163+F165+F170</f>
        <v>0</v>
      </c>
      <c r="G150" s="28">
        <f>G151+G155+G163+G165+G170</f>
        <v>0</v>
      </c>
      <c r="H150" s="28">
        <f t="shared" ref="H150:M150" si="85">H151+H155+H163+H165+H170</f>
        <v>0</v>
      </c>
      <c r="I150" s="28">
        <f t="shared" si="85"/>
        <v>0</v>
      </c>
      <c r="J150" s="28">
        <f t="shared" si="85"/>
        <v>0</v>
      </c>
      <c r="K150" s="28">
        <f t="shared" si="85"/>
        <v>0</v>
      </c>
      <c r="L150" s="28">
        <f t="shared" si="85"/>
        <v>4165</v>
      </c>
      <c r="M150" s="59">
        <f t="shared" si="85"/>
        <v>0</v>
      </c>
    </row>
    <row r="151" spans="1:13" ht="18" customHeight="1" x14ac:dyDescent="0.2">
      <c r="A151" s="58">
        <v>721</v>
      </c>
      <c r="B151" s="27" t="s">
        <v>180</v>
      </c>
      <c r="C151" s="28">
        <f>SUM(C152:C154)</f>
        <v>0</v>
      </c>
      <c r="D151" s="28">
        <f>SUM(D152:D154)</f>
        <v>0</v>
      </c>
      <c r="E151" s="29">
        <f>SUM(E152:E154)</f>
        <v>0</v>
      </c>
      <c r="F151" s="28">
        <f>SUM(F152:F154)</f>
        <v>0</v>
      </c>
      <c r="G151" s="28">
        <f>SUM(G152:G154)</f>
        <v>0</v>
      </c>
      <c r="H151" s="28">
        <f t="shared" ref="H151:M151" si="86">SUM(H152:H154)</f>
        <v>0</v>
      </c>
      <c r="I151" s="28">
        <f t="shared" si="86"/>
        <v>0</v>
      </c>
      <c r="J151" s="28">
        <f t="shared" si="86"/>
        <v>0</v>
      </c>
      <c r="K151" s="28">
        <f t="shared" si="86"/>
        <v>0</v>
      </c>
      <c r="L151" s="28">
        <f t="shared" si="86"/>
        <v>0</v>
      </c>
      <c r="M151" s="59">
        <f t="shared" si="86"/>
        <v>0</v>
      </c>
    </row>
    <row r="152" spans="1:13" ht="18" customHeight="1" x14ac:dyDescent="0.2">
      <c r="A152" s="60">
        <v>7211</v>
      </c>
      <c r="B152" s="30" t="s">
        <v>181</v>
      </c>
      <c r="C152" s="31">
        <f t="shared" ref="C152:C154" si="87">SUM(D152:E152)</f>
        <v>0</v>
      </c>
      <c r="D152" s="32"/>
      <c r="E152" s="31">
        <f t="shared" ref="E152:E154" si="88">SUM(F152:M152)</f>
        <v>0</v>
      </c>
      <c r="F152" s="32"/>
      <c r="G152" s="32"/>
      <c r="H152" s="33"/>
      <c r="I152" s="33"/>
      <c r="J152" s="33"/>
      <c r="K152" s="33"/>
      <c r="L152" s="33"/>
      <c r="M152" s="61"/>
    </row>
    <row r="153" spans="1:13" ht="18" customHeight="1" x14ac:dyDescent="0.2">
      <c r="A153" s="60">
        <v>7212</v>
      </c>
      <c r="B153" s="30" t="s">
        <v>182</v>
      </c>
      <c r="C153" s="31">
        <f t="shared" si="87"/>
        <v>0</v>
      </c>
      <c r="D153" s="32"/>
      <c r="E153" s="31">
        <f t="shared" si="88"/>
        <v>0</v>
      </c>
      <c r="F153" s="32"/>
      <c r="G153" s="32"/>
      <c r="H153" s="33"/>
      <c r="I153" s="33"/>
      <c r="J153" s="33"/>
      <c r="K153" s="33"/>
      <c r="L153" s="33"/>
      <c r="M153" s="61"/>
    </row>
    <row r="154" spans="1:13" ht="18" customHeight="1" x14ac:dyDescent="0.2">
      <c r="A154" s="60">
        <v>7214</v>
      </c>
      <c r="B154" s="30" t="s">
        <v>183</v>
      </c>
      <c r="C154" s="31">
        <f t="shared" si="87"/>
        <v>0</v>
      </c>
      <c r="D154" s="32"/>
      <c r="E154" s="31">
        <f t="shared" si="88"/>
        <v>0</v>
      </c>
      <c r="F154" s="32"/>
      <c r="G154" s="32"/>
      <c r="H154" s="33"/>
      <c r="I154" s="33"/>
      <c r="J154" s="33"/>
      <c r="K154" s="33"/>
      <c r="L154" s="33"/>
      <c r="M154" s="61"/>
    </row>
    <row r="155" spans="1:13" ht="18" customHeight="1" x14ac:dyDescent="0.2">
      <c r="A155" s="58">
        <v>722</v>
      </c>
      <c r="B155" s="27" t="s">
        <v>184</v>
      </c>
      <c r="C155" s="28">
        <f>SUM(C156:C162)</f>
        <v>4165</v>
      </c>
      <c r="D155" s="28">
        <f>SUM(D156:D162)</f>
        <v>0</v>
      </c>
      <c r="E155" s="29">
        <f>SUM(E156:E162)</f>
        <v>4165</v>
      </c>
      <c r="F155" s="28">
        <f>SUM(F156:F162)</f>
        <v>0</v>
      </c>
      <c r="G155" s="28">
        <f>SUM(G156:G162)</f>
        <v>0</v>
      </c>
      <c r="H155" s="28">
        <f t="shared" ref="H155:M155" si="89">SUM(H156:H162)</f>
        <v>0</v>
      </c>
      <c r="I155" s="28">
        <f t="shared" si="89"/>
        <v>0</v>
      </c>
      <c r="J155" s="28">
        <f t="shared" si="89"/>
        <v>0</v>
      </c>
      <c r="K155" s="28">
        <f t="shared" si="89"/>
        <v>0</v>
      </c>
      <c r="L155" s="28">
        <f t="shared" si="89"/>
        <v>4165</v>
      </c>
      <c r="M155" s="59">
        <f t="shared" si="89"/>
        <v>0</v>
      </c>
    </row>
    <row r="156" spans="1:13" ht="18" customHeight="1" x14ac:dyDescent="0.2">
      <c r="A156" s="60">
        <v>7221</v>
      </c>
      <c r="B156" s="30" t="s">
        <v>185</v>
      </c>
      <c r="C156" s="31">
        <f t="shared" ref="C156:C162" si="90">SUM(D156:E156)</f>
        <v>4165</v>
      </c>
      <c r="D156" s="44"/>
      <c r="E156" s="31">
        <f t="shared" ref="E156:E164" si="91">SUM(F156:M156)</f>
        <v>4165</v>
      </c>
      <c r="F156" s="32"/>
      <c r="G156" s="32"/>
      <c r="H156" s="33"/>
      <c r="I156" s="33"/>
      <c r="J156" s="33"/>
      <c r="K156" s="33"/>
      <c r="L156" s="33">
        <v>4165</v>
      </c>
      <c r="M156" s="61"/>
    </row>
    <row r="157" spans="1:13" ht="18" customHeight="1" x14ac:dyDescent="0.2">
      <c r="A157" s="60">
        <v>7222</v>
      </c>
      <c r="B157" s="30" t="s">
        <v>186</v>
      </c>
      <c r="C157" s="31">
        <f t="shared" si="90"/>
        <v>0</v>
      </c>
      <c r="D157" s="44"/>
      <c r="E157" s="31">
        <f t="shared" si="91"/>
        <v>0</v>
      </c>
      <c r="F157" s="32"/>
      <c r="G157" s="32"/>
      <c r="H157" s="33"/>
      <c r="I157" s="33"/>
      <c r="J157" s="33"/>
      <c r="K157" s="33"/>
      <c r="L157" s="33"/>
      <c r="M157" s="61"/>
    </row>
    <row r="158" spans="1:13" ht="18" customHeight="1" x14ac:dyDescent="0.2">
      <c r="A158" s="60">
        <v>7223</v>
      </c>
      <c r="B158" s="30" t="s">
        <v>187</v>
      </c>
      <c r="C158" s="31">
        <f t="shared" si="90"/>
        <v>0</v>
      </c>
      <c r="D158" s="44"/>
      <c r="E158" s="31">
        <f t="shared" si="91"/>
        <v>0</v>
      </c>
      <c r="F158" s="32"/>
      <c r="G158" s="32"/>
      <c r="H158" s="33"/>
      <c r="I158" s="33"/>
      <c r="J158" s="33"/>
      <c r="K158" s="33"/>
      <c r="L158" s="33"/>
      <c r="M158" s="61"/>
    </row>
    <row r="159" spans="1:13" ht="18" customHeight="1" x14ac:dyDescent="0.2">
      <c r="A159" s="60">
        <v>7224</v>
      </c>
      <c r="B159" s="30" t="s">
        <v>188</v>
      </c>
      <c r="C159" s="31">
        <f t="shared" si="90"/>
        <v>0</v>
      </c>
      <c r="D159" s="32"/>
      <c r="E159" s="31">
        <f t="shared" si="91"/>
        <v>0</v>
      </c>
      <c r="F159" s="32"/>
      <c r="G159" s="32"/>
      <c r="H159" s="33"/>
      <c r="I159" s="33"/>
      <c r="J159" s="33"/>
      <c r="K159" s="33"/>
      <c r="L159" s="33"/>
      <c r="M159" s="61"/>
    </row>
    <row r="160" spans="1:13" ht="18" customHeight="1" x14ac:dyDescent="0.2">
      <c r="A160" s="60">
        <v>7225</v>
      </c>
      <c r="B160" s="30" t="s">
        <v>189</v>
      </c>
      <c r="C160" s="31">
        <f t="shared" si="90"/>
        <v>0</v>
      </c>
      <c r="D160" s="32"/>
      <c r="E160" s="31">
        <f t="shared" si="91"/>
        <v>0</v>
      </c>
      <c r="F160" s="32"/>
      <c r="G160" s="32"/>
      <c r="H160" s="33"/>
      <c r="I160" s="33"/>
      <c r="J160" s="33"/>
      <c r="K160" s="33"/>
      <c r="L160" s="33"/>
      <c r="M160" s="61"/>
    </row>
    <row r="161" spans="1:13" ht="18" customHeight="1" x14ac:dyDescent="0.2">
      <c r="A161" s="60">
        <v>7226</v>
      </c>
      <c r="B161" s="30" t="s">
        <v>190</v>
      </c>
      <c r="C161" s="31">
        <f t="shared" si="90"/>
        <v>0</v>
      </c>
      <c r="D161" s="32"/>
      <c r="E161" s="31">
        <f t="shared" si="91"/>
        <v>0</v>
      </c>
      <c r="F161" s="32"/>
      <c r="G161" s="32"/>
      <c r="H161" s="33"/>
      <c r="I161" s="33"/>
      <c r="J161" s="33"/>
      <c r="K161" s="33"/>
      <c r="L161" s="33"/>
      <c r="M161" s="61"/>
    </row>
    <row r="162" spans="1:13" ht="18" customHeight="1" x14ac:dyDescent="0.2">
      <c r="A162" s="60">
        <v>7227</v>
      </c>
      <c r="B162" s="30" t="s">
        <v>191</v>
      </c>
      <c r="C162" s="31">
        <f t="shared" si="90"/>
        <v>0</v>
      </c>
      <c r="D162" s="32"/>
      <c r="E162" s="31">
        <f t="shared" si="91"/>
        <v>0</v>
      </c>
      <c r="F162" s="32"/>
      <c r="G162" s="32"/>
      <c r="H162" s="33"/>
      <c r="I162" s="33"/>
      <c r="J162" s="33"/>
      <c r="K162" s="33"/>
      <c r="L162" s="33"/>
      <c r="M162" s="61"/>
    </row>
    <row r="163" spans="1:13" ht="18" customHeight="1" x14ac:dyDescent="0.2">
      <c r="A163" s="58">
        <v>723</v>
      </c>
      <c r="B163" s="34" t="s">
        <v>192</v>
      </c>
      <c r="C163" s="28">
        <f>SUM(C164:C164)</f>
        <v>0</v>
      </c>
      <c r="D163" s="28">
        <f>SUM(D164:D164)</f>
        <v>0</v>
      </c>
      <c r="E163" s="29">
        <f>SUM(E164:E164)</f>
        <v>0</v>
      </c>
      <c r="F163" s="28">
        <f>SUM(F164:F164)</f>
        <v>0</v>
      </c>
      <c r="G163" s="28">
        <f>SUM(G164:G164)</f>
        <v>0</v>
      </c>
      <c r="H163" s="28">
        <f t="shared" ref="H163:M163" si="92">SUM(H164:H164)</f>
        <v>0</v>
      </c>
      <c r="I163" s="28">
        <f t="shared" si="92"/>
        <v>0</v>
      </c>
      <c r="J163" s="28">
        <f t="shared" si="92"/>
        <v>0</v>
      </c>
      <c r="K163" s="28">
        <f t="shared" si="92"/>
        <v>0</v>
      </c>
      <c r="L163" s="28">
        <f t="shared" si="92"/>
        <v>0</v>
      </c>
      <c r="M163" s="59">
        <f t="shared" si="92"/>
        <v>0</v>
      </c>
    </row>
    <row r="164" spans="1:13" ht="18" customHeight="1" x14ac:dyDescent="0.2">
      <c r="A164" s="60">
        <v>7231</v>
      </c>
      <c r="B164" s="30" t="s">
        <v>193</v>
      </c>
      <c r="C164" s="31">
        <f>SUM(D164:E164)</f>
        <v>0</v>
      </c>
      <c r="D164" s="32"/>
      <c r="E164" s="31">
        <f t="shared" si="91"/>
        <v>0</v>
      </c>
      <c r="F164" s="32"/>
      <c r="G164" s="32"/>
      <c r="H164" s="33"/>
      <c r="I164" s="33"/>
      <c r="J164" s="33"/>
      <c r="K164" s="33"/>
      <c r="L164" s="33"/>
      <c r="M164" s="61"/>
    </row>
    <row r="165" spans="1:13" ht="18" customHeight="1" x14ac:dyDescent="0.2">
      <c r="A165" s="58">
        <v>724</v>
      </c>
      <c r="B165" s="34" t="s">
        <v>194</v>
      </c>
      <c r="C165" s="28">
        <f>SUM(C166:C169)</f>
        <v>0</v>
      </c>
      <c r="D165" s="28">
        <f>SUM(D166:D169)</f>
        <v>0</v>
      </c>
      <c r="E165" s="29">
        <f>SUM(E166:E169)</f>
        <v>0</v>
      </c>
      <c r="F165" s="28">
        <f>SUM(F166:F169)</f>
        <v>0</v>
      </c>
      <c r="G165" s="28">
        <f>SUM(G166:G169)</f>
        <v>0</v>
      </c>
      <c r="H165" s="28">
        <f t="shared" ref="H165:M165" si="93">SUM(H166:H169)</f>
        <v>0</v>
      </c>
      <c r="I165" s="28">
        <f t="shared" si="93"/>
        <v>0</v>
      </c>
      <c r="J165" s="28">
        <f t="shared" si="93"/>
        <v>0</v>
      </c>
      <c r="K165" s="28">
        <f t="shared" si="93"/>
        <v>0</v>
      </c>
      <c r="L165" s="28">
        <f t="shared" si="93"/>
        <v>0</v>
      </c>
      <c r="M165" s="59">
        <f t="shared" si="93"/>
        <v>0</v>
      </c>
    </row>
    <row r="166" spans="1:13" ht="18" customHeight="1" x14ac:dyDescent="0.2">
      <c r="A166" s="60">
        <v>7241</v>
      </c>
      <c r="B166" s="30" t="s">
        <v>195</v>
      </c>
      <c r="C166" s="31">
        <f t="shared" ref="C166:C169" si="94">SUM(D166:E166)</f>
        <v>0</v>
      </c>
      <c r="D166" s="32"/>
      <c r="E166" s="31">
        <f t="shared" ref="E166:E169" si="95">SUM(F166:M166)</f>
        <v>0</v>
      </c>
      <c r="F166" s="32"/>
      <c r="G166" s="32"/>
      <c r="H166" s="33"/>
      <c r="I166" s="33"/>
      <c r="J166" s="33"/>
      <c r="K166" s="33"/>
      <c r="L166" s="33"/>
      <c r="M166" s="61"/>
    </row>
    <row r="167" spans="1:13" ht="18" customHeight="1" x14ac:dyDescent="0.2">
      <c r="A167" s="60">
        <v>7242</v>
      </c>
      <c r="B167" s="30" t="s">
        <v>196</v>
      </c>
      <c r="C167" s="31">
        <f t="shared" si="94"/>
        <v>0</v>
      </c>
      <c r="D167" s="32"/>
      <c r="E167" s="31">
        <f t="shared" si="95"/>
        <v>0</v>
      </c>
      <c r="F167" s="32"/>
      <c r="G167" s="32"/>
      <c r="H167" s="33"/>
      <c r="I167" s="33"/>
      <c r="J167" s="33"/>
      <c r="K167" s="33"/>
      <c r="L167" s="33"/>
      <c r="M167" s="61"/>
    </row>
    <row r="168" spans="1:13" ht="18" customHeight="1" x14ac:dyDescent="0.2">
      <c r="A168" s="60">
        <v>7243</v>
      </c>
      <c r="B168" s="30" t="s">
        <v>197</v>
      </c>
      <c r="C168" s="31">
        <f t="shared" si="94"/>
        <v>0</v>
      </c>
      <c r="D168" s="32"/>
      <c r="E168" s="31">
        <f t="shared" si="95"/>
        <v>0</v>
      </c>
      <c r="F168" s="32"/>
      <c r="G168" s="32"/>
      <c r="H168" s="33"/>
      <c r="I168" s="33"/>
      <c r="J168" s="33"/>
      <c r="K168" s="33"/>
      <c r="L168" s="33"/>
      <c r="M168" s="61"/>
    </row>
    <row r="169" spans="1:13" ht="18" customHeight="1" x14ac:dyDescent="0.2">
      <c r="A169" s="60">
        <v>7244</v>
      </c>
      <c r="B169" s="30" t="s">
        <v>198</v>
      </c>
      <c r="C169" s="31">
        <f t="shared" si="94"/>
        <v>0</v>
      </c>
      <c r="D169" s="32"/>
      <c r="E169" s="31">
        <f t="shared" si="95"/>
        <v>0</v>
      </c>
      <c r="F169" s="32"/>
      <c r="G169" s="32"/>
      <c r="H169" s="33"/>
      <c r="I169" s="33"/>
      <c r="J169" s="33"/>
      <c r="K169" s="33"/>
      <c r="L169" s="33"/>
      <c r="M169" s="61"/>
    </row>
    <row r="170" spans="1:13" ht="18" customHeight="1" x14ac:dyDescent="0.2">
      <c r="A170" s="58">
        <v>726</v>
      </c>
      <c r="B170" s="27" t="s">
        <v>199</v>
      </c>
      <c r="C170" s="28">
        <f>SUM(C171:C173)</f>
        <v>0</v>
      </c>
      <c r="D170" s="28">
        <f>SUM(D171:D173)</f>
        <v>0</v>
      </c>
      <c r="E170" s="29">
        <f>SUM(E171:E173)</f>
        <v>0</v>
      </c>
      <c r="F170" s="28">
        <f>SUM(F171:F173)</f>
        <v>0</v>
      </c>
      <c r="G170" s="28">
        <f>SUM(G171:G173)</f>
        <v>0</v>
      </c>
      <c r="H170" s="28">
        <f t="shared" ref="H170:M170" si="96">SUM(H171:H173)</f>
        <v>0</v>
      </c>
      <c r="I170" s="28">
        <f t="shared" si="96"/>
        <v>0</v>
      </c>
      <c r="J170" s="28">
        <f t="shared" si="96"/>
        <v>0</v>
      </c>
      <c r="K170" s="28">
        <f t="shared" si="96"/>
        <v>0</v>
      </c>
      <c r="L170" s="28">
        <f t="shared" si="96"/>
        <v>0</v>
      </c>
      <c r="M170" s="59">
        <f t="shared" si="96"/>
        <v>0</v>
      </c>
    </row>
    <row r="171" spans="1:13" ht="18" customHeight="1" x14ac:dyDescent="0.2">
      <c r="A171" s="60">
        <v>7262</v>
      </c>
      <c r="B171" s="30" t="s">
        <v>200</v>
      </c>
      <c r="C171" s="31">
        <f t="shared" ref="C171:C173" si="97">SUM(D171:E171)</f>
        <v>0</v>
      </c>
      <c r="D171" s="32"/>
      <c r="E171" s="31">
        <f t="shared" ref="E171:E173" si="98">SUM(F171:M171)</f>
        <v>0</v>
      </c>
      <c r="F171" s="32"/>
      <c r="G171" s="32"/>
      <c r="H171" s="33"/>
      <c r="I171" s="33"/>
      <c r="J171" s="33"/>
      <c r="K171" s="33"/>
      <c r="L171" s="33"/>
      <c r="M171" s="61"/>
    </row>
    <row r="172" spans="1:13" ht="18" customHeight="1" x14ac:dyDescent="0.2">
      <c r="A172" s="60">
        <v>7263</v>
      </c>
      <c r="B172" s="30" t="s">
        <v>201</v>
      </c>
      <c r="C172" s="31">
        <f t="shared" si="97"/>
        <v>0</v>
      </c>
      <c r="D172" s="32"/>
      <c r="E172" s="31">
        <f t="shared" si="98"/>
        <v>0</v>
      </c>
      <c r="F172" s="32"/>
      <c r="G172" s="32"/>
      <c r="H172" s="33"/>
      <c r="I172" s="33"/>
      <c r="J172" s="33"/>
      <c r="K172" s="33"/>
      <c r="L172" s="33"/>
      <c r="M172" s="61"/>
    </row>
    <row r="173" spans="1:13" ht="18" customHeight="1" x14ac:dyDescent="0.2">
      <c r="A173" s="60">
        <v>7264</v>
      </c>
      <c r="B173" s="30" t="s">
        <v>202</v>
      </c>
      <c r="C173" s="31">
        <f t="shared" si="97"/>
        <v>0</v>
      </c>
      <c r="D173" s="32"/>
      <c r="E173" s="31">
        <f t="shared" si="98"/>
        <v>0</v>
      </c>
      <c r="F173" s="32"/>
      <c r="G173" s="32"/>
      <c r="H173" s="33"/>
      <c r="I173" s="33"/>
      <c r="J173" s="33"/>
      <c r="K173" s="33"/>
      <c r="L173" s="33"/>
      <c r="M173" s="61"/>
    </row>
    <row r="174" spans="1:13" ht="18" customHeight="1" x14ac:dyDescent="0.2">
      <c r="A174" s="58">
        <v>73</v>
      </c>
      <c r="B174" s="27" t="s">
        <v>203</v>
      </c>
      <c r="C174" s="28">
        <f>C175</f>
        <v>0</v>
      </c>
      <c r="D174" s="28">
        <f>D175</f>
        <v>0</v>
      </c>
      <c r="E174" s="29">
        <f>E175</f>
        <v>0</v>
      </c>
      <c r="F174" s="28">
        <f>F175</f>
        <v>0</v>
      </c>
      <c r="G174" s="28">
        <f>G175</f>
        <v>0</v>
      </c>
      <c r="H174" s="28">
        <f t="shared" ref="H174:M174" si="99">H175</f>
        <v>0</v>
      </c>
      <c r="I174" s="28">
        <f t="shared" si="99"/>
        <v>0</v>
      </c>
      <c r="J174" s="28">
        <f t="shared" si="99"/>
        <v>0</v>
      </c>
      <c r="K174" s="28">
        <f t="shared" si="99"/>
        <v>0</v>
      </c>
      <c r="L174" s="28">
        <f t="shared" si="99"/>
        <v>0</v>
      </c>
      <c r="M174" s="59">
        <f t="shared" si="99"/>
        <v>0</v>
      </c>
    </row>
    <row r="175" spans="1:13" ht="18" customHeight="1" x14ac:dyDescent="0.2">
      <c r="A175" s="58">
        <v>731</v>
      </c>
      <c r="B175" s="27" t="s">
        <v>203</v>
      </c>
      <c r="C175" s="28">
        <f>SUM(C176:C176)</f>
        <v>0</v>
      </c>
      <c r="D175" s="28">
        <f>SUM(D176:D176)</f>
        <v>0</v>
      </c>
      <c r="E175" s="29">
        <f>SUM(E176:E176)</f>
        <v>0</v>
      </c>
      <c r="F175" s="28">
        <f>SUM(F176:F176)</f>
        <v>0</v>
      </c>
      <c r="G175" s="28">
        <f>SUM(G176:G176)</f>
        <v>0</v>
      </c>
      <c r="H175" s="28">
        <f t="shared" ref="H175:M175" si="100">SUM(H176:H176)</f>
        <v>0</v>
      </c>
      <c r="I175" s="28">
        <f t="shared" si="100"/>
        <v>0</v>
      </c>
      <c r="J175" s="28">
        <f t="shared" si="100"/>
        <v>0</v>
      </c>
      <c r="K175" s="28">
        <f t="shared" si="100"/>
        <v>0</v>
      </c>
      <c r="L175" s="28">
        <f t="shared" si="100"/>
        <v>0</v>
      </c>
      <c r="M175" s="59">
        <f t="shared" si="100"/>
        <v>0</v>
      </c>
    </row>
    <row r="176" spans="1:13" ht="18" customHeight="1" x14ac:dyDescent="0.2">
      <c r="A176" s="60">
        <v>7312</v>
      </c>
      <c r="B176" s="30" t="s">
        <v>204</v>
      </c>
      <c r="C176" s="31">
        <f>SUM(D176:E176)</f>
        <v>0</v>
      </c>
      <c r="D176" s="32"/>
      <c r="E176" s="31">
        <f t="shared" ref="E176:E217" si="101">SUM(F176:M176)</f>
        <v>0</v>
      </c>
      <c r="F176" s="32"/>
      <c r="G176" s="32"/>
      <c r="H176" s="33"/>
      <c r="I176" s="33"/>
      <c r="J176" s="33"/>
      <c r="K176" s="33"/>
      <c r="L176" s="33"/>
      <c r="M176" s="61"/>
    </row>
    <row r="177" spans="1:13" ht="18" customHeight="1" x14ac:dyDescent="0.2">
      <c r="A177" s="58">
        <v>4</v>
      </c>
      <c r="B177" s="38" t="s">
        <v>205</v>
      </c>
      <c r="C177" s="28">
        <f>SUM(C178+C183+C207+C210)</f>
        <v>1799917</v>
      </c>
      <c r="D177" s="28">
        <f>D178+D183+D207+D210</f>
        <v>1688183</v>
      </c>
      <c r="E177" s="29">
        <f>E178+E183+E207+E210</f>
        <v>111734</v>
      </c>
      <c r="F177" s="28">
        <f>F178+F183+F207+F210</f>
        <v>17205</v>
      </c>
      <c r="G177" s="28">
        <f t="shared" ref="G177:M177" si="102">G178+G183+G207+G210</f>
        <v>7341</v>
      </c>
      <c r="H177" s="28">
        <f t="shared" si="102"/>
        <v>72028</v>
      </c>
      <c r="I177" s="28">
        <f t="shared" si="102"/>
        <v>0</v>
      </c>
      <c r="J177" s="28">
        <f t="shared" si="102"/>
        <v>0</v>
      </c>
      <c r="K177" s="28">
        <f t="shared" si="102"/>
        <v>9000</v>
      </c>
      <c r="L177" s="28">
        <f t="shared" si="102"/>
        <v>6160</v>
      </c>
      <c r="M177" s="59">
        <f t="shared" si="102"/>
        <v>0</v>
      </c>
    </row>
    <row r="178" spans="1:13" ht="18" customHeight="1" x14ac:dyDescent="0.2">
      <c r="A178" s="58">
        <v>41</v>
      </c>
      <c r="B178" s="38" t="s">
        <v>206</v>
      </c>
      <c r="C178" s="28">
        <f>C179</f>
        <v>0</v>
      </c>
      <c r="D178" s="28">
        <f>D179</f>
        <v>0</v>
      </c>
      <c r="E178" s="29">
        <f>E179</f>
        <v>0</v>
      </c>
      <c r="F178" s="28">
        <f>F179</f>
        <v>0</v>
      </c>
      <c r="G178" s="28">
        <f t="shared" ref="G178:M178" si="103">G179</f>
        <v>0</v>
      </c>
      <c r="H178" s="28">
        <f t="shared" si="103"/>
        <v>0</v>
      </c>
      <c r="I178" s="28">
        <f t="shared" si="103"/>
        <v>0</v>
      </c>
      <c r="J178" s="28">
        <f t="shared" si="103"/>
        <v>0</v>
      </c>
      <c r="K178" s="28">
        <f t="shared" si="103"/>
        <v>0</v>
      </c>
      <c r="L178" s="28">
        <f t="shared" si="103"/>
        <v>0</v>
      </c>
      <c r="M178" s="59">
        <f t="shared" si="103"/>
        <v>0</v>
      </c>
    </row>
    <row r="179" spans="1:13" ht="18" customHeight="1" x14ac:dyDescent="0.2">
      <c r="A179" s="58">
        <v>412</v>
      </c>
      <c r="B179" s="38" t="s">
        <v>207</v>
      </c>
      <c r="C179" s="28">
        <f t="shared" ref="C179:M179" si="104">SUM(C180:C182)</f>
        <v>0</v>
      </c>
      <c r="D179" s="28">
        <f t="shared" si="104"/>
        <v>0</v>
      </c>
      <c r="E179" s="29">
        <f t="shared" si="104"/>
        <v>0</v>
      </c>
      <c r="F179" s="28">
        <f t="shared" si="104"/>
        <v>0</v>
      </c>
      <c r="G179" s="28">
        <f t="shared" si="104"/>
        <v>0</v>
      </c>
      <c r="H179" s="28">
        <f t="shared" si="104"/>
        <v>0</v>
      </c>
      <c r="I179" s="28">
        <f t="shared" si="104"/>
        <v>0</v>
      </c>
      <c r="J179" s="28">
        <f t="shared" si="104"/>
        <v>0</v>
      </c>
      <c r="K179" s="28">
        <f t="shared" si="104"/>
        <v>0</v>
      </c>
      <c r="L179" s="28">
        <f t="shared" si="104"/>
        <v>0</v>
      </c>
      <c r="M179" s="59">
        <f t="shared" si="104"/>
        <v>0</v>
      </c>
    </row>
    <row r="180" spans="1:13" ht="18" customHeight="1" x14ac:dyDescent="0.2">
      <c r="A180" s="60">
        <v>4123</v>
      </c>
      <c r="B180" s="39" t="s">
        <v>208</v>
      </c>
      <c r="C180" s="31">
        <f t="shared" ref="C180:C182" si="105">SUM(D180:E180)</f>
        <v>0</v>
      </c>
      <c r="D180" s="32"/>
      <c r="E180" s="31">
        <f t="shared" ref="E180:E182" si="106">SUM(F180:M180)</f>
        <v>0</v>
      </c>
      <c r="F180" s="32"/>
      <c r="G180" s="32"/>
      <c r="H180" s="33"/>
      <c r="I180" s="33"/>
      <c r="J180" s="33"/>
      <c r="K180" s="33"/>
      <c r="L180" s="33"/>
      <c r="M180" s="61"/>
    </row>
    <row r="181" spans="1:13" ht="18" customHeight="1" x14ac:dyDescent="0.2">
      <c r="A181" s="60">
        <v>4124</v>
      </c>
      <c r="B181" s="39" t="s">
        <v>209</v>
      </c>
      <c r="C181" s="31">
        <f t="shared" si="105"/>
        <v>0</v>
      </c>
      <c r="D181" s="32"/>
      <c r="E181" s="31">
        <f t="shared" si="106"/>
        <v>0</v>
      </c>
      <c r="F181" s="32"/>
      <c r="G181" s="32"/>
      <c r="H181" s="33"/>
      <c r="I181" s="33"/>
      <c r="J181" s="33"/>
      <c r="K181" s="33"/>
      <c r="L181" s="33"/>
      <c r="M181" s="61"/>
    </row>
    <row r="182" spans="1:13" ht="18" customHeight="1" x14ac:dyDescent="0.2">
      <c r="A182" s="60">
        <v>4126</v>
      </c>
      <c r="B182" s="39" t="s">
        <v>210</v>
      </c>
      <c r="C182" s="31">
        <f t="shared" si="105"/>
        <v>0</v>
      </c>
      <c r="D182" s="32"/>
      <c r="E182" s="31">
        <f t="shared" si="106"/>
        <v>0</v>
      </c>
      <c r="F182" s="32"/>
      <c r="G182" s="32"/>
      <c r="H182" s="33"/>
      <c r="I182" s="33"/>
      <c r="J182" s="33"/>
      <c r="K182" s="33"/>
      <c r="L182" s="33"/>
      <c r="M182" s="61"/>
    </row>
    <row r="183" spans="1:13" ht="18" customHeight="1" x14ac:dyDescent="0.2">
      <c r="A183" s="58">
        <v>42</v>
      </c>
      <c r="B183" s="38" t="s">
        <v>211</v>
      </c>
      <c r="C183" s="28">
        <f>C184+C188+C196+C199+C203</f>
        <v>128435</v>
      </c>
      <c r="D183" s="28">
        <f>D184+D188+D196+D199+D203</f>
        <v>16701</v>
      </c>
      <c r="E183" s="29">
        <f>E184+E188+E196+E199+E203</f>
        <v>111734</v>
      </c>
      <c r="F183" s="28">
        <f>F184+F188+F196+F199+F203</f>
        <v>17205</v>
      </c>
      <c r="G183" s="28">
        <f t="shared" ref="G183:M183" si="107">G184+G188+G196+G199+G203</f>
        <v>7341</v>
      </c>
      <c r="H183" s="28">
        <f t="shared" si="107"/>
        <v>72028</v>
      </c>
      <c r="I183" s="28">
        <f t="shared" si="107"/>
        <v>0</v>
      </c>
      <c r="J183" s="28">
        <f t="shared" si="107"/>
        <v>0</v>
      </c>
      <c r="K183" s="28">
        <f t="shared" si="107"/>
        <v>9000</v>
      </c>
      <c r="L183" s="28">
        <f t="shared" si="107"/>
        <v>6160</v>
      </c>
      <c r="M183" s="59">
        <f t="shared" si="107"/>
        <v>0</v>
      </c>
    </row>
    <row r="184" spans="1:13" ht="18" customHeight="1" x14ac:dyDescent="0.2">
      <c r="A184" s="58">
        <v>421</v>
      </c>
      <c r="B184" s="38" t="s">
        <v>212</v>
      </c>
      <c r="C184" s="28">
        <f>SUM(C185:C187)</f>
        <v>0</v>
      </c>
      <c r="D184" s="28">
        <f>SUM(D185:D187)</f>
        <v>0</v>
      </c>
      <c r="E184" s="29">
        <f>SUM(E185:E187)</f>
        <v>0</v>
      </c>
      <c r="F184" s="28">
        <f>SUM(F185:F187)</f>
        <v>0</v>
      </c>
      <c r="G184" s="28">
        <f t="shared" ref="G184:M184" si="108">SUM(G185:G187)</f>
        <v>0</v>
      </c>
      <c r="H184" s="28">
        <f t="shared" si="108"/>
        <v>0</v>
      </c>
      <c r="I184" s="28">
        <f t="shared" si="108"/>
        <v>0</v>
      </c>
      <c r="J184" s="28">
        <f t="shared" si="108"/>
        <v>0</v>
      </c>
      <c r="K184" s="28">
        <f t="shared" si="108"/>
        <v>0</v>
      </c>
      <c r="L184" s="28">
        <f t="shared" si="108"/>
        <v>0</v>
      </c>
      <c r="M184" s="59">
        <f t="shared" si="108"/>
        <v>0</v>
      </c>
    </row>
    <row r="185" spans="1:13" ht="18" customHeight="1" x14ac:dyDescent="0.2">
      <c r="A185" s="60">
        <v>4211</v>
      </c>
      <c r="B185" s="39" t="s">
        <v>181</v>
      </c>
      <c r="C185" s="31">
        <f>SUM(D185:E185)</f>
        <v>0</v>
      </c>
      <c r="D185" s="32"/>
      <c r="E185" s="31">
        <f>SUM(F185:M185)</f>
        <v>0</v>
      </c>
      <c r="F185" s="32"/>
      <c r="G185" s="32"/>
      <c r="H185" s="33"/>
      <c r="I185" s="33"/>
      <c r="J185" s="33"/>
      <c r="K185" s="33"/>
      <c r="L185" s="33"/>
      <c r="M185" s="61"/>
    </row>
    <row r="186" spans="1:13" ht="18" customHeight="1" x14ac:dyDescent="0.2">
      <c r="A186" s="60">
        <v>4212</v>
      </c>
      <c r="B186" s="39" t="s">
        <v>182</v>
      </c>
      <c r="C186" s="31">
        <f>SUM(D186:E186)</f>
        <v>0</v>
      </c>
      <c r="D186" s="32"/>
      <c r="E186" s="31">
        <f>SUM(F186:M186)</f>
        <v>0</v>
      </c>
      <c r="F186" s="32"/>
      <c r="G186" s="32"/>
      <c r="H186" s="33"/>
      <c r="I186" s="33"/>
      <c r="J186" s="33"/>
      <c r="K186" s="33"/>
      <c r="L186" s="33"/>
      <c r="M186" s="61"/>
    </row>
    <row r="187" spans="1:13" ht="18" customHeight="1" x14ac:dyDescent="0.2">
      <c r="A187" s="60">
        <v>4214</v>
      </c>
      <c r="B187" s="39" t="s">
        <v>183</v>
      </c>
      <c r="C187" s="31">
        <f>SUM(D187:E187)</f>
        <v>0</v>
      </c>
      <c r="D187" s="32"/>
      <c r="E187" s="31">
        <f>SUM(F187:M187)</f>
        <v>0</v>
      </c>
      <c r="F187" s="32"/>
      <c r="G187" s="32"/>
      <c r="H187" s="33"/>
      <c r="I187" s="33"/>
      <c r="J187" s="33"/>
      <c r="K187" s="33"/>
      <c r="L187" s="33"/>
      <c r="M187" s="61"/>
    </row>
    <row r="188" spans="1:13" ht="18" customHeight="1" x14ac:dyDescent="0.2">
      <c r="A188" s="58">
        <v>422</v>
      </c>
      <c r="B188" s="38" t="s">
        <v>213</v>
      </c>
      <c r="C188" s="28">
        <f>SUM(C189:C195)</f>
        <v>115609</v>
      </c>
      <c r="D188" s="28">
        <f>SUM(D189:D195)</f>
        <v>10483</v>
      </c>
      <c r="E188" s="29">
        <f>SUM(E189:E195)</f>
        <v>105126</v>
      </c>
      <c r="F188" s="28">
        <f>SUM(F189:F195)</f>
        <v>17205</v>
      </c>
      <c r="G188" s="28">
        <f t="shared" ref="G188:M188" si="109">SUM(G189:G195)</f>
        <v>7341</v>
      </c>
      <c r="H188" s="28">
        <f t="shared" si="109"/>
        <v>65420</v>
      </c>
      <c r="I188" s="28">
        <f t="shared" si="109"/>
        <v>0</v>
      </c>
      <c r="J188" s="28">
        <f t="shared" si="109"/>
        <v>0</v>
      </c>
      <c r="K188" s="28">
        <f t="shared" si="109"/>
        <v>9000</v>
      </c>
      <c r="L188" s="28">
        <f t="shared" si="109"/>
        <v>6160</v>
      </c>
      <c r="M188" s="59">
        <f t="shared" si="109"/>
        <v>0</v>
      </c>
    </row>
    <row r="189" spans="1:13" ht="18" customHeight="1" x14ac:dyDescent="0.2">
      <c r="A189" s="60">
        <v>4221</v>
      </c>
      <c r="B189" s="39" t="s">
        <v>185</v>
      </c>
      <c r="C189" s="31">
        <f>SUM(D189:E189)</f>
        <v>25750</v>
      </c>
      <c r="D189" s="32"/>
      <c r="E189" s="31">
        <f t="shared" ref="E189:E195" si="110">SUM(F189:M189)</f>
        <v>25750</v>
      </c>
      <c r="F189" s="32">
        <v>17205</v>
      </c>
      <c r="G189" s="32">
        <v>305</v>
      </c>
      <c r="H189" s="33"/>
      <c r="I189" s="33"/>
      <c r="J189" s="33"/>
      <c r="K189" s="33">
        <v>6000</v>
      </c>
      <c r="L189" s="33">
        <v>2240</v>
      </c>
      <c r="M189" s="61"/>
    </row>
    <row r="190" spans="1:13" ht="18" customHeight="1" x14ac:dyDescent="0.2">
      <c r="A190" s="60">
        <v>4222</v>
      </c>
      <c r="B190" s="39" t="s">
        <v>214</v>
      </c>
      <c r="C190" s="31">
        <f>SUM(D190:E190)</f>
        <v>10483</v>
      </c>
      <c r="D190" s="32">
        <v>10483</v>
      </c>
      <c r="E190" s="31">
        <f t="shared" si="110"/>
        <v>0</v>
      </c>
      <c r="F190" s="32"/>
      <c r="G190" s="32"/>
      <c r="H190" s="33"/>
      <c r="I190" s="33"/>
      <c r="J190" s="33"/>
      <c r="K190" s="33"/>
      <c r="L190" s="33"/>
      <c r="M190" s="61"/>
    </row>
    <row r="191" spans="1:13" ht="18" customHeight="1" x14ac:dyDescent="0.2">
      <c r="A191" s="60">
        <v>4223</v>
      </c>
      <c r="B191" s="39" t="s">
        <v>187</v>
      </c>
      <c r="C191" s="31">
        <f>SUM(D191:E191)</f>
        <v>0</v>
      </c>
      <c r="D191" s="32"/>
      <c r="E191" s="31">
        <f t="shared" si="110"/>
        <v>0</v>
      </c>
      <c r="F191" s="32"/>
      <c r="G191" s="32"/>
      <c r="H191" s="33"/>
      <c r="I191" s="33"/>
      <c r="J191" s="33"/>
      <c r="K191" s="33"/>
      <c r="L191" s="33"/>
      <c r="M191" s="61"/>
    </row>
    <row r="192" spans="1:13" ht="18" customHeight="1" x14ac:dyDescent="0.2">
      <c r="A192" s="60">
        <v>4224</v>
      </c>
      <c r="B192" s="39" t="s">
        <v>188</v>
      </c>
      <c r="C192" s="31">
        <f t="shared" ref="C192:C195" si="111">SUM(D192:E192)</f>
        <v>0</v>
      </c>
      <c r="D192" s="32"/>
      <c r="E192" s="31">
        <f t="shared" si="110"/>
        <v>0</v>
      </c>
      <c r="F192" s="32"/>
      <c r="G192" s="32"/>
      <c r="H192" s="33"/>
      <c r="I192" s="33"/>
      <c r="J192" s="33"/>
      <c r="K192" s="33"/>
      <c r="L192" s="33"/>
      <c r="M192" s="61"/>
    </row>
    <row r="193" spans="1:13" ht="18" customHeight="1" x14ac:dyDescent="0.2">
      <c r="A193" s="60">
        <v>4225</v>
      </c>
      <c r="B193" s="39" t="s">
        <v>189</v>
      </c>
      <c r="C193" s="31">
        <f t="shared" si="111"/>
        <v>0</v>
      </c>
      <c r="D193" s="32"/>
      <c r="E193" s="31">
        <f t="shared" si="110"/>
        <v>0</v>
      </c>
      <c r="F193" s="32"/>
      <c r="G193" s="32"/>
      <c r="H193" s="33"/>
      <c r="I193" s="33"/>
      <c r="J193" s="33"/>
      <c r="K193" s="33"/>
      <c r="L193" s="33"/>
      <c r="M193" s="61"/>
    </row>
    <row r="194" spans="1:13" ht="18" customHeight="1" x14ac:dyDescent="0.2">
      <c r="A194" s="60">
        <v>4226</v>
      </c>
      <c r="B194" s="39" t="s">
        <v>190</v>
      </c>
      <c r="C194" s="31">
        <f t="shared" si="111"/>
        <v>0</v>
      </c>
      <c r="D194" s="32"/>
      <c r="E194" s="31">
        <f t="shared" si="110"/>
        <v>0</v>
      </c>
      <c r="F194" s="32"/>
      <c r="G194" s="32"/>
      <c r="H194" s="33"/>
      <c r="I194" s="33"/>
      <c r="J194" s="33"/>
      <c r="K194" s="33"/>
      <c r="L194" s="33"/>
      <c r="M194" s="61"/>
    </row>
    <row r="195" spans="1:13" ht="18" customHeight="1" x14ac:dyDescent="0.2">
      <c r="A195" s="60">
        <v>4227</v>
      </c>
      <c r="B195" s="41" t="s">
        <v>191</v>
      </c>
      <c r="C195" s="31">
        <f t="shared" si="111"/>
        <v>79376</v>
      </c>
      <c r="D195" s="32"/>
      <c r="E195" s="31">
        <f t="shared" si="110"/>
        <v>79376</v>
      </c>
      <c r="F195" s="32"/>
      <c r="G195" s="32">
        <v>7036</v>
      </c>
      <c r="H195" s="33">
        <v>65420</v>
      </c>
      <c r="I195" s="33"/>
      <c r="J195" s="33"/>
      <c r="K195" s="33">
        <v>3000</v>
      </c>
      <c r="L195" s="33">
        <v>3920</v>
      </c>
      <c r="M195" s="61"/>
    </row>
    <row r="196" spans="1:13" ht="18" customHeight="1" x14ac:dyDescent="0.2">
      <c r="A196" s="58">
        <v>423</v>
      </c>
      <c r="B196" s="38" t="s">
        <v>215</v>
      </c>
      <c r="C196" s="28">
        <f>SUM(C197:C198)</f>
        <v>0</v>
      </c>
      <c r="D196" s="28">
        <f t="shared" ref="D196:M196" si="112">SUM(D197:D198)</f>
        <v>0</v>
      </c>
      <c r="E196" s="28">
        <f t="shared" si="112"/>
        <v>0</v>
      </c>
      <c r="F196" s="28">
        <f t="shared" si="112"/>
        <v>0</v>
      </c>
      <c r="G196" s="28">
        <f t="shared" si="112"/>
        <v>0</v>
      </c>
      <c r="H196" s="28">
        <f t="shared" si="112"/>
        <v>0</v>
      </c>
      <c r="I196" s="28">
        <f t="shared" si="112"/>
        <v>0</v>
      </c>
      <c r="J196" s="28">
        <f t="shared" si="112"/>
        <v>0</v>
      </c>
      <c r="K196" s="28">
        <f t="shared" si="112"/>
        <v>0</v>
      </c>
      <c r="L196" s="28">
        <f t="shared" si="112"/>
        <v>0</v>
      </c>
      <c r="M196" s="59">
        <f t="shared" si="112"/>
        <v>0</v>
      </c>
    </row>
    <row r="197" spans="1:13" ht="18" customHeight="1" x14ac:dyDescent="0.2">
      <c r="A197" s="60">
        <v>4231</v>
      </c>
      <c r="B197" s="39" t="s">
        <v>193</v>
      </c>
      <c r="C197" s="31">
        <f>SUM(D197:E197)</f>
        <v>0</v>
      </c>
      <c r="D197" s="32"/>
      <c r="E197" s="31">
        <f>SUM(F197:M197)</f>
        <v>0</v>
      </c>
      <c r="F197" s="32"/>
      <c r="G197" s="32"/>
      <c r="H197" s="33"/>
      <c r="I197" s="33"/>
      <c r="J197" s="33"/>
      <c r="K197" s="33"/>
      <c r="L197" s="33"/>
      <c r="M197" s="61"/>
    </row>
    <row r="198" spans="1:13" ht="18" customHeight="1" x14ac:dyDescent="0.2">
      <c r="A198" s="60" t="s">
        <v>216</v>
      </c>
      <c r="B198" s="39" t="s">
        <v>217</v>
      </c>
      <c r="C198" s="31">
        <f>SUM(D198:E198)</f>
        <v>0</v>
      </c>
      <c r="D198" s="32"/>
      <c r="E198" s="31">
        <f>SUM(F198:M198)</f>
        <v>0</v>
      </c>
      <c r="F198" s="32"/>
      <c r="G198" s="32"/>
      <c r="H198" s="33"/>
      <c r="I198" s="33"/>
      <c r="J198" s="33"/>
      <c r="K198" s="33"/>
      <c r="L198" s="33"/>
      <c r="M198" s="61"/>
    </row>
    <row r="199" spans="1:13" ht="18" customHeight="1" x14ac:dyDescent="0.2">
      <c r="A199" s="58">
        <v>424</v>
      </c>
      <c r="B199" s="38" t="s">
        <v>218</v>
      </c>
      <c r="C199" s="28">
        <f>SUM(C200:C202)</f>
        <v>12826</v>
      </c>
      <c r="D199" s="28">
        <f t="shared" ref="D199:M199" si="113">SUM(D200:D202)</f>
        <v>6218</v>
      </c>
      <c r="E199" s="28">
        <f t="shared" si="113"/>
        <v>6608</v>
      </c>
      <c r="F199" s="28">
        <f t="shared" si="113"/>
        <v>0</v>
      </c>
      <c r="G199" s="28">
        <f t="shared" si="113"/>
        <v>0</v>
      </c>
      <c r="H199" s="28">
        <f t="shared" si="113"/>
        <v>6608</v>
      </c>
      <c r="I199" s="28">
        <f t="shared" si="113"/>
        <v>0</v>
      </c>
      <c r="J199" s="28">
        <f t="shared" si="113"/>
        <v>0</v>
      </c>
      <c r="K199" s="28">
        <f t="shared" si="113"/>
        <v>0</v>
      </c>
      <c r="L199" s="28">
        <f t="shared" si="113"/>
        <v>0</v>
      </c>
      <c r="M199" s="59">
        <f t="shared" si="113"/>
        <v>0</v>
      </c>
    </row>
    <row r="200" spans="1:13" ht="18" customHeight="1" x14ac:dyDescent="0.2">
      <c r="A200" s="60">
        <v>4241</v>
      </c>
      <c r="B200" s="39" t="s">
        <v>219</v>
      </c>
      <c r="C200" s="31">
        <f>SUM(D200:E200)</f>
        <v>12826</v>
      </c>
      <c r="D200" s="32">
        <v>6218</v>
      </c>
      <c r="E200" s="31">
        <f>SUM(F200:M200)</f>
        <v>6608</v>
      </c>
      <c r="F200" s="32"/>
      <c r="G200" s="32"/>
      <c r="H200" s="33">
        <v>6608</v>
      </c>
      <c r="I200" s="33"/>
      <c r="J200" s="33"/>
      <c r="K200" s="33"/>
      <c r="L200" s="33"/>
      <c r="M200" s="61"/>
    </row>
    <row r="201" spans="1:13" ht="18" customHeight="1" x14ac:dyDescent="0.2">
      <c r="A201" s="60" t="s">
        <v>220</v>
      </c>
      <c r="B201" s="39" t="s">
        <v>196</v>
      </c>
      <c r="C201" s="31">
        <f t="shared" ref="C201:C202" si="114">SUM(D201:E201)</f>
        <v>0</v>
      </c>
      <c r="D201" s="32"/>
      <c r="E201" s="31">
        <f t="shared" ref="E201:E202" si="115">SUM(F201:M201)</f>
        <v>0</v>
      </c>
      <c r="F201" s="32"/>
      <c r="G201" s="32"/>
      <c r="H201" s="33"/>
      <c r="I201" s="33"/>
      <c r="J201" s="33"/>
      <c r="K201" s="33"/>
      <c r="L201" s="33"/>
      <c r="M201" s="61"/>
    </row>
    <row r="202" spans="1:13" ht="18" customHeight="1" x14ac:dyDescent="0.2">
      <c r="A202" s="60" t="s">
        <v>221</v>
      </c>
      <c r="B202" s="39" t="s">
        <v>198</v>
      </c>
      <c r="C202" s="31">
        <f t="shared" si="114"/>
        <v>0</v>
      </c>
      <c r="D202" s="32"/>
      <c r="E202" s="31">
        <f t="shared" si="115"/>
        <v>0</v>
      </c>
      <c r="F202" s="32"/>
      <c r="G202" s="32"/>
      <c r="H202" s="33"/>
      <c r="I202" s="33"/>
      <c r="J202" s="33"/>
      <c r="K202" s="33"/>
      <c r="L202" s="33"/>
      <c r="M202" s="61"/>
    </row>
    <row r="203" spans="1:13" ht="18" customHeight="1" x14ac:dyDescent="0.2">
      <c r="A203" s="58">
        <v>426</v>
      </c>
      <c r="B203" s="38" t="s">
        <v>222</v>
      </c>
      <c r="C203" s="28">
        <f>SUM(C204:C206)</f>
        <v>0</v>
      </c>
      <c r="D203" s="28">
        <f t="shared" ref="D203:M203" si="116">SUM(D204:D206)</f>
        <v>0</v>
      </c>
      <c r="E203" s="28">
        <f t="shared" si="116"/>
        <v>0</v>
      </c>
      <c r="F203" s="28">
        <f t="shared" si="116"/>
        <v>0</v>
      </c>
      <c r="G203" s="28">
        <f t="shared" si="116"/>
        <v>0</v>
      </c>
      <c r="H203" s="28">
        <f t="shared" si="116"/>
        <v>0</v>
      </c>
      <c r="I203" s="28">
        <f t="shared" si="116"/>
        <v>0</v>
      </c>
      <c r="J203" s="28">
        <f t="shared" si="116"/>
        <v>0</v>
      </c>
      <c r="K203" s="28">
        <f t="shared" si="116"/>
        <v>0</v>
      </c>
      <c r="L203" s="28">
        <f t="shared" si="116"/>
        <v>0</v>
      </c>
      <c r="M203" s="59">
        <f t="shared" si="116"/>
        <v>0</v>
      </c>
    </row>
    <row r="204" spans="1:13" ht="18" customHeight="1" x14ac:dyDescent="0.2">
      <c r="A204" s="60">
        <v>4262</v>
      </c>
      <c r="B204" s="39" t="s">
        <v>200</v>
      </c>
      <c r="C204" s="31">
        <f>SUM(D204:E204)</f>
        <v>0</v>
      </c>
      <c r="D204" s="32"/>
      <c r="E204" s="31">
        <f>SUM(F204:M204)</f>
        <v>0</v>
      </c>
      <c r="F204" s="32"/>
      <c r="G204" s="32"/>
      <c r="H204" s="33"/>
      <c r="I204" s="33"/>
      <c r="J204" s="33"/>
      <c r="K204" s="33"/>
      <c r="L204" s="33"/>
      <c r="M204" s="61"/>
    </row>
    <row r="205" spans="1:13" ht="18" customHeight="1" x14ac:dyDescent="0.2">
      <c r="A205" s="60" t="s">
        <v>223</v>
      </c>
      <c r="B205" s="39" t="s">
        <v>201</v>
      </c>
      <c r="C205" s="31">
        <f t="shared" ref="C205:C206" si="117">SUM(D205:E205)</f>
        <v>0</v>
      </c>
      <c r="D205" s="32"/>
      <c r="E205" s="31">
        <f t="shared" ref="E205:E206" si="118">SUM(F205:M205)</f>
        <v>0</v>
      </c>
      <c r="F205" s="32"/>
      <c r="G205" s="32"/>
      <c r="H205" s="33"/>
      <c r="I205" s="33"/>
      <c r="J205" s="33"/>
      <c r="K205" s="33"/>
      <c r="L205" s="33"/>
      <c r="M205" s="61"/>
    </row>
    <row r="206" spans="1:13" ht="18" customHeight="1" x14ac:dyDescent="0.2">
      <c r="A206" s="60" t="s">
        <v>224</v>
      </c>
      <c r="B206" s="39" t="s">
        <v>202</v>
      </c>
      <c r="C206" s="31">
        <f t="shared" si="117"/>
        <v>0</v>
      </c>
      <c r="D206" s="32"/>
      <c r="E206" s="31">
        <f t="shared" si="118"/>
        <v>0</v>
      </c>
      <c r="F206" s="32"/>
      <c r="G206" s="32"/>
      <c r="H206" s="33"/>
      <c r="I206" s="33"/>
      <c r="J206" s="33"/>
      <c r="K206" s="33"/>
      <c r="L206" s="33"/>
      <c r="M206" s="61"/>
    </row>
    <row r="207" spans="1:13" ht="18" customHeight="1" x14ac:dyDescent="0.2">
      <c r="A207" s="58">
        <v>43</v>
      </c>
      <c r="B207" s="38" t="s">
        <v>225</v>
      </c>
      <c r="C207" s="28">
        <f>C208</f>
        <v>0</v>
      </c>
      <c r="D207" s="28">
        <f>D208</f>
        <v>0</v>
      </c>
      <c r="E207" s="29">
        <f>E208</f>
        <v>0</v>
      </c>
      <c r="F207" s="28">
        <f>F208</f>
        <v>0</v>
      </c>
      <c r="G207" s="28">
        <f t="shared" ref="G207:M207" si="119">G208</f>
        <v>0</v>
      </c>
      <c r="H207" s="28">
        <f t="shared" si="119"/>
        <v>0</v>
      </c>
      <c r="I207" s="28">
        <f t="shared" si="119"/>
        <v>0</v>
      </c>
      <c r="J207" s="28">
        <f t="shared" si="119"/>
        <v>0</v>
      </c>
      <c r="K207" s="28">
        <f t="shared" si="119"/>
        <v>0</v>
      </c>
      <c r="L207" s="28">
        <f t="shared" si="119"/>
        <v>0</v>
      </c>
      <c r="M207" s="59">
        <f t="shared" si="119"/>
        <v>0</v>
      </c>
    </row>
    <row r="208" spans="1:13" ht="18" customHeight="1" x14ac:dyDescent="0.2">
      <c r="A208" s="58">
        <v>431</v>
      </c>
      <c r="B208" s="38" t="s">
        <v>226</v>
      </c>
      <c r="C208" s="28">
        <f>SUM(C209)</f>
        <v>0</v>
      </c>
      <c r="D208" s="28">
        <f>SUM(D209)</f>
        <v>0</v>
      </c>
      <c r="E208" s="29">
        <f>SUM(E209)</f>
        <v>0</v>
      </c>
      <c r="F208" s="28">
        <f>SUM(F209)</f>
        <v>0</v>
      </c>
      <c r="G208" s="28">
        <f t="shared" ref="G208:M208" si="120">SUM(G209)</f>
        <v>0</v>
      </c>
      <c r="H208" s="28">
        <f t="shared" si="120"/>
        <v>0</v>
      </c>
      <c r="I208" s="28">
        <f t="shared" si="120"/>
        <v>0</v>
      </c>
      <c r="J208" s="28">
        <f t="shared" si="120"/>
        <v>0</v>
      </c>
      <c r="K208" s="28">
        <f t="shared" si="120"/>
        <v>0</v>
      </c>
      <c r="L208" s="28">
        <f t="shared" si="120"/>
        <v>0</v>
      </c>
      <c r="M208" s="59">
        <f t="shared" si="120"/>
        <v>0</v>
      </c>
    </row>
    <row r="209" spans="1:13" ht="18" customHeight="1" x14ac:dyDescent="0.2">
      <c r="A209" s="60">
        <v>4312</v>
      </c>
      <c r="B209" s="39" t="s">
        <v>204</v>
      </c>
      <c r="C209" s="31">
        <f>SUM(D209:E209)</f>
        <v>0</v>
      </c>
      <c r="D209" s="32"/>
      <c r="E209" s="31">
        <f>SUM(F209:M209)</f>
        <v>0</v>
      </c>
      <c r="F209" s="32"/>
      <c r="G209" s="32"/>
      <c r="H209" s="33"/>
      <c r="I209" s="33"/>
      <c r="J209" s="33"/>
      <c r="K209" s="33"/>
      <c r="L209" s="33"/>
      <c r="M209" s="61"/>
    </row>
    <row r="210" spans="1:13" ht="18" customHeight="1" x14ac:dyDescent="0.2">
      <c r="A210" s="58">
        <v>45</v>
      </c>
      <c r="B210" s="38" t="s">
        <v>227</v>
      </c>
      <c r="C210" s="28">
        <f>SUM(C211:C214)</f>
        <v>1671482</v>
      </c>
      <c r="D210" s="28">
        <f>SUM(D211:D214)</f>
        <v>1671482</v>
      </c>
      <c r="E210" s="29">
        <f>SUM(E211:E214)</f>
        <v>0</v>
      </c>
      <c r="F210" s="28">
        <f>SUM(F211:F214)</f>
        <v>0</v>
      </c>
      <c r="G210" s="28">
        <f t="shared" ref="G210:M210" si="121">SUM(G211:G214)</f>
        <v>0</v>
      </c>
      <c r="H210" s="28">
        <f t="shared" si="121"/>
        <v>0</v>
      </c>
      <c r="I210" s="28">
        <f t="shared" si="121"/>
        <v>0</v>
      </c>
      <c r="J210" s="28">
        <f t="shared" si="121"/>
        <v>0</v>
      </c>
      <c r="K210" s="28">
        <f t="shared" si="121"/>
        <v>0</v>
      </c>
      <c r="L210" s="28">
        <f t="shared" si="121"/>
        <v>0</v>
      </c>
      <c r="M210" s="59">
        <f t="shared" si="121"/>
        <v>0</v>
      </c>
    </row>
    <row r="211" spans="1:13" ht="18" customHeight="1" x14ac:dyDescent="0.2">
      <c r="A211" s="60" t="s">
        <v>228</v>
      </c>
      <c r="B211" s="39" t="s">
        <v>229</v>
      </c>
      <c r="C211" s="31">
        <f>SUM(D211:E211)</f>
        <v>1671482</v>
      </c>
      <c r="D211" s="32">
        <v>1671482</v>
      </c>
      <c r="E211" s="31">
        <f>SUM(F211:M211)</f>
        <v>0</v>
      </c>
      <c r="F211" s="32"/>
      <c r="G211" s="32"/>
      <c r="H211" s="33"/>
      <c r="I211" s="33"/>
      <c r="J211" s="33"/>
      <c r="K211" s="33"/>
      <c r="L211" s="33"/>
      <c r="M211" s="61"/>
    </row>
    <row r="212" spans="1:13" ht="18" customHeight="1" x14ac:dyDescent="0.2">
      <c r="A212" s="60" t="s">
        <v>230</v>
      </c>
      <c r="B212" s="39" t="s">
        <v>231</v>
      </c>
      <c r="C212" s="31">
        <f>SUM(D212:E212)</f>
        <v>0</v>
      </c>
      <c r="D212" s="32"/>
      <c r="E212" s="31">
        <f>SUM(F212:M212)</f>
        <v>0</v>
      </c>
      <c r="F212" s="32"/>
      <c r="G212" s="32"/>
      <c r="H212" s="33"/>
      <c r="I212" s="33"/>
      <c r="J212" s="33"/>
      <c r="K212" s="33"/>
      <c r="L212" s="33"/>
      <c r="M212" s="61"/>
    </row>
    <row r="213" spans="1:13" ht="18" customHeight="1" x14ac:dyDescent="0.2">
      <c r="A213" s="60" t="s">
        <v>232</v>
      </c>
      <c r="B213" s="39" t="s">
        <v>233</v>
      </c>
      <c r="C213" s="31">
        <f>SUM(D213:E213)</f>
        <v>0</v>
      </c>
      <c r="D213" s="32"/>
      <c r="E213" s="31">
        <f>SUM(F213:M213)</f>
        <v>0</v>
      </c>
      <c r="F213" s="32"/>
      <c r="G213" s="32"/>
      <c r="H213" s="33"/>
      <c r="I213" s="33"/>
      <c r="J213" s="33"/>
      <c r="K213" s="33"/>
      <c r="L213" s="33"/>
      <c r="M213" s="61"/>
    </row>
    <row r="214" spans="1:13" ht="18" customHeight="1" x14ac:dyDescent="0.2">
      <c r="A214" s="60" t="s">
        <v>234</v>
      </c>
      <c r="B214" s="39" t="s">
        <v>235</v>
      </c>
      <c r="C214" s="31">
        <f>SUM(D214:E214)</f>
        <v>0</v>
      </c>
      <c r="D214" s="32"/>
      <c r="E214" s="31">
        <f>SUM(F214:M214)</f>
        <v>0</v>
      </c>
      <c r="F214" s="32"/>
      <c r="G214" s="32"/>
      <c r="H214" s="33"/>
      <c r="I214" s="33"/>
      <c r="J214" s="33"/>
      <c r="K214" s="33"/>
      <c r="L214" s="33"/>
      <c r="M214" s="61"/>
    </row>
    <row r="215" spans="1:13" ht="19.5" customHeight="1" x14ac:dyDescent="0.2">
      <c r="A215" s="71" t="s">
        <v>236</v>
      </c>
      <c r="B215" s="72"/>
      <c r="C215" s="28">
        <f>C149-C177</f>
        <v>-1795752</v>
      </c>
      <c r="D215" s="28">
        <f t="shared" ref="D215:M215" si="122">D149-D177</f>
        <v>-1688183</v>
      </c>
      <c r="E215" s="28">
        <f t="shared" si="122"/>
        <v>-107569</v>
      </c>
      <c r="F215" s="28">
        <f t="shared" si="122"/>
        <v>-17205</v>
      </c>
      <c r="G215" s="28">
        <f t="shared" si="122"/>
        <v>-7341</v>
      </c>
      <c r="H215" s="28">
        <f t="shared" si="122"/>
        <v>-72028</v>
      </c>
      <c r="I215" s="28">
        <f t="shared" si="122"/>
        <v>0</v>
      </c>
      <c r="J215" s="28">
        <f t="shared" si="122"/>
        <v>0</v>
      </c>
      <c r="K215" s="28">
        <f t="shared" si="122"/>
        <v>-9000</v>
      </c>
      <c r="L215" s="28">
        <f t="shared" si="122"/>
        <v>-1995</v>
      </c>
      <c r="M215" s="59">
        <f t="shared" si="122"/>
        <v>0</v>
      </c>
    </row>
    <row r="216" spans="1:13" ht="19.5" customHeight="1" x14ac:dyDescent="0.2">
      <c r="A216" s="58">
        <v>92212</v>
      </c>
      <c r="B216" s="38" t="s">
        <v>237</v>
      </c>
      <c r="C216" s="31">
        <f>SUM(D216:E216)</f>
        <v>0</v>
      </c>
      <c r="D216" s="32"/>
      <c r="E216" s="31">
        <f t="shared" si="101"/>
        <v>0</v>
      </c>
      <c r="F216" s="32"/>
      <c r="G216" s="32"/>
      <c r="H216" s="40"/>
      <c r="I216" s="40"/>
      <c r="J216" s="40"/>
      <c r="K216" s="40"/>
      <c r="L216" s="40"/>
      <c r="M216" s="62"/>
    </row>
    <row r="217" spans="1:13" ht="19.5" customHeight="1" x14ac:dyDescent="0.2">
      <c r="A217" s="58">
        <v>92222</v>
      </c>
      <c r="B217" s="38" t="s">
        <v>238</v>
      </c>
      <c r="C217" s="31">
        <f>SUM(D217:E217)</f>
        <v>0</v>
      </c>
      <c r="D217" s="32"/>
      <c r="E217" s="31">
        <f t="shared" si="101"/>
        <v>0</v>
      </c>
      <c r="F217" s="32"/>
      <c r="G217" s="32"/>
      <c r="H217" s="40"/>
      <c r="I217" s="40"/>
      <c r="J217" s="40"/>
      <c r="K217" s="40"/>
      <c r="L217" s="40"/>
      <c r="M217" s="62"/>
    </row>
    <row r="218" spans="1:13" ht="20.25" customHeight="1" x14ac:dyDescent="0.2">
      <c r="A218" s="71" t="s">
        <v>239</v>
      </c>
      <c r="B218" s="72"/>
      <c r="C218" s="28">
        <f t="shared" ref="C218:M218" si="123">C8+C149</f>
        <v>14971308</v>
      </c>
      <c r="D218" s="28">
        <f t="shared" si="123"/>
        <v>3350463</v>
      </c>
      <c r="E218" s="28">
        <f t="shared" si="123"/>
        <v>11620845</v>
      </c>
      <c r="F218" s="28">
        <f t="shared" si="123"/>
        <v>179444</v>
      </c>
      <c r="G218" s="28">
        <f t="shared" si="123"/>
        <v>90462</v>
      </c>
      <c r="H218" s="28">
        <f t="shared" si="123"/>
        <v>10819639</v>
      </c>
      <c r="I218" s="28">
        <f t="shared" si="123"/>
        <v>0</v>
      </c>
      <c r="J218" s="28">
        <f t="shared" si="123"/>
        <v>516695</v>
      </c>
      <c r="K218" s="28">
        <f t="shared" si="123"/>
        <v>10440</v>
      </c>
      <c r="L218" s="28">
        <f t="shared" si="123"/>
        <v>4165</v>
      </c>
      <c r="M218" s="59">
        <f t="shared" si="123"/>
        <v>0</v>
      </c>
    </row>
    <row r="219" spans="1:13" ht="21" customHeight="1" x14ac:dyDescent="0.2">
      <c r="A219" s="71" t="s">
        <v>240</v>
      </c>
      <c r="B219" s="72"/>
      <c r="C219" s="28">
        <f t="shared" ref="C219:M219" si="124">C71+C177</f>
        <v>15521338</v>
      </c>
      <c r="D219" s="28">
        <f t="shared" si="124"/>
        <v>3461731</v>
      </c>
      <c r="E219" s="28">
        <f t="shared" si="124"/>
        <v>12059607</v>
      </c>
      <c r="F219" s="28">
        <f t="shared" si="124"/>
        <v>211202</v>
      </c>
      <c r="G219" s="28">
        <f t="shared" si="124"/>
        <v>141749</v>
      </c>
      <c r="H219" s="28">
        <f t="shared" si="124"/>
        <v>10759254</v>
      </c>
      <c r="I219" s="28">
        <f t="shared" si="124"/>
        <v>0</v>
      </c>
      <c r="J219" s="28">
        <f t="shared" si="124"/>
        <v>931502</v>
      </c>
      <c r="K219" s="28">
        <f t="shared" si="124"/>
        <v>9740</v>
      </c>
      <c r="L219" s="28">
        <f t="shared" si="124"/>
        <v>6160</v>
      </c>
      <c r="M219" s="59">
        <f t="shared" si="124"/>
        <v>0</v>
      </c>
    </row>
    <row r="220" spans="1:13" ht="20.25" customHeight="1" x14ac:dyDescent="0.2">
      <c r="A220" s="71" t="s">
        <v>241</v>
      </c>
      <c r="B220" s="72"/>
      <c r="C220" s="28">
        <f>C218-C219</f>
        <v>-550030</v>
      </c>
      <c r="D220" s="28">
        <f t="shared" ref="D220:M220" si="125">D218-D219</f>
        <v>-111268</v>
      </c>
      <c r="E220" s="28">
        <f t="shared" si="125"/>
        <v>-438762</v>
      </c>
      <c r="F220" s="28">
        <f t="shared" si="125"/>
        <v>-31758</v>
      </c>
      <c r="G220" s="28">
        <f t="shared" si="125"/>
        <v>-51287</v>
      </c>
      <c r="H220" s="28">
        <f t="shared" si="125"/>
        <v>60385</v>
      </c>
      <c r="I220" s="28">
        <f t="shared" si="125"/>
        <v>0</v>
      </c>
      <c r="J220" s="28">
        <f t="shared" si="125"/>
        <v>-414807</v>
      </c>
      <c r="K220" s="28">
        <f t="shared" si="125"/>
        <v>700</v>
      </c>
      <c r="L220" s="28">
        <f t="shared" si="125"/>
        <v>-1995</v>
      </c>
      <c r="M220" s="59">
        <f t="shared" si="125"/>
        <v>0</v>
      </c>
    </row>
    <row r="221" spans="1:13" ht="51" customHeight="1" x14ac:dyDescent="0.2">
      <c r="A221" s="58" t="s">
        <v>242</v>
      </c>
      <c r="B221" s="38" t="s">
        <v>243</v>
      </c>
      <c r="C221" s="29">
        <f>SUM(D221:E221)</f>
        <v>822679</v>
      </c>
      <c r="D221" s="29">
        <f>D147+D148+D216+D217</f>
        <v>-107228</v>
      </c>
      <c r="E221" s="29">
        <f t="shared" ref="E221" si="126">SUM(F221:M221)</f>
        <v>929907</v>
      </c>
      <c r="F221" s="29">
        <f>F147+F148+F216+F217</f>
        <v>127138</v>
      </c>
      <c r="G221" s="29">
        <f>G147+G148+G216+G217</f>
        <v>51287</v>
      </c>
      <c r="H221" s="29">
        <f t="shared" ref="H221:M221" si="127">H147+H148+H216+H217</f>
        <v>-13750</v>
      </c>
      <c r="I221" s="29">
        <f t="shared" si="127"/>
        <v>0</v>
      </c>
      <c r="J221" s="29">
        <f t="shared" si="127"/>
        <v>760237</v>
      </c>
      <c r="K221" s="29">
        <f t="shared" si="127"/>
        <v>3000</v>
      </c>
      <c r="L221" s="29">
        <f t="shared" si="127"/>
        <v>1995</v>
      </c>
      <c r="M221" s="63">
        <f t="shared" si="127"/>
        <v>0</v>
      </c>
    </row>
    <row r="222" spans="1:13" ht="18" customHeight="1" x14ac:dyDescent="0.2">
      <c r="A222" s="58">
        <v>8</v>
      </c>
      <c r="B222" s="27" t="s">
        <v>244</v>
      </c>
      <c r="C222" s="28">
        <f>C223+C230+C233</f>
        <v>0</v>
      </c>
      <c r="D222" s="28">
        <f>D223+D230+D233</f>
        <v>0</v>
      </c>
      <c r="E222" s="29">
        <f>E223+E230+E233</f>
        <v>0</v>
      </c>
      <c r="F222" s="28">
        <f>F223+F230+F233</f>
        <v>0</v>
      </c>
      <c r="G222" s="28">
        <f>G223+G230+G233</f>
        <v>0</v>
      </c>
      <c r="H222" s="28">
        <f t="shared" ref="H222:M222" si="128">H223+H230+H233</f>
        <v>0</v>
      </c>
      <c r="I222" s="28">
        <f t="shared" si="128"/>
        <v>0</v>
      </c>
      <c r="J222" s="28">
        <f t="shared" si="128"/>
        <v>0</v>
      </c>
      <c r="K222" s="28">
        <f t="shared" si="128"/>
        <v>0</v>
      </c>
      <c r="L222" s="28">
        <f t="shared" si="128"/>
        <v>0</v>
      </c>
      <c r="M222" s="59">
        <f t="shared" si="128"/>
        <v>0</v>
      </c>
    </row>
    <row r="223" spans="1:13" ht="18" customHeight="1" x14ac:dyDescent="0.2">
      <c r="A223" s="58" t="s">
        <v>245</v>
      </c>
      <c r="B223" s="45" t="s">
        <v>246</v>
      </c>
      <c r="C223" s="28">
        <f>C224+C226+C228</f>
        <v>0</v>
      </c>
      <c r="D223" s="28">
        <f>D224+D226+D228</f>
        <v>0</v>
      </c>
      <c r="E223" s="29">
        <f>E224+E226+E228</f>
        <v>0</v>
      </c>
      <c r="F223" s="28">
        <f>F224+F226+F228</f>
        <v>0</v>
      </c>
      <c r="G223" s="28">
        <f>G224+G226+G228</f>
        <v>0</v>
      </c>
      <c r="H223" s="28">
        <f t="shared" ref="H223:M223" si="129">H224+H226+H228</f>
        <v>0</v>
      </c>
      <c r="I223" s="28">
        <f t="shared" si="129"/>
        <v>0</v>
      </c>
      <c r="J223" s="28">
        <f t="shared" si="129"/>
        <v>0</v>
      </c>
      <c r="K223" s="28">
        <f t="shared" si="129"/>
        <v>0</v>
      </c>
      <c r="L223" s="28">
        <f t="shared" si="129"/>
        <v>0</v>
      </c>
      <c r="M223" s="59">
        <f t="shared" si="129"/>
        <v>0</v>
      </c>
    </row>
    <row r="224" spans="1:13" ht="26.25" customHeight="1" x14ac:dyDescent="0.2">
      <c r="A224" s="58" t="s">
        <v>247</v>
      </c>
      <c r="B224" s="46" t="s">
        <v>248</v>
      </c>
      <c r="C224" s="28">
        <f>C225</f>
        <v>0</v>
      </c>
      <c r="D224" s="28">
        <f>D225</f>
        <v>0</v>
      </c>
      <c r="E224" s="29">
        <f>E225</f>
        <v>0</v>
      </c>
      <c r="F224" s="28">
        <f>F225</f>
        <v>0</v>
      </c>
      <c r="G224" s="28">
        <f>G225</f>
        <v>0</v>
      </c>
      <c r="H224" s="28">
        <f t="shared" ref="H224:M224" si="130">H225</f>
        <v>0</v>
      </c>
      <c r="I224" s="28">
        <f t="shared" si="130"/>
        <v>0</v>
      </c>
      <c r="J224" s="28">
        <f t="shared" si="130"/>
        <v>0</v>
      </c>
      <c r="K224" s="28">
        <f t="shared" si="130"/>
        <v>0</v>
      </c>
      <c r="L224" s="28">
        <f t="shared" si="130"/>
        <v>0</v>
      </c>
      <c r="M224" s="59">
        <f t="shared" si="130"/>
        <v>0</v>
      </c>
    </row>
    <row r="225" spans="1:13" ht="27.75" customHeight="1" x14ac:dyDescent="0.2">
      <c r="A225" s="60" t="s">
        <v>249</v>
      </c>
      <c r="B225" s="47" t="s">
        <v>250</v>
      </c>
      <c r="C225" s="31">
        <f>SUM(D225:E225)</f>
        <v>0</v>
      </c>
      <c r="D225" s="32"/>
      <c r="E225" s="31">
        <f t="shared" ref="E225" si="131">SUM(F225:M225)</f>
        <v>0</v>
      </c>
      <c r="F225" s="32"/>
      <c r="G225" s="32"/>
      <c r="H225" s="33"/>
      <c r="I225" s="33"/>
      <c r="J225" s="33"/>
      <c r="K225" s="33"/>
      <c r="L225" s="33"/>
      <c r="M225" s="61"/>
    </row>
    <row r="226" spans="1:13" ht="27" customHeight="1" x14ac:dyDescent="0.2">
      <c r="A226" s="64">
        <v>813</v>
      </c>
      <c r="B226" s="48" t="s">
        <v>251</v>
      </c>
      <c r="C226" s="28">
        <f>C227</f>
        <v>0</v>
      </c>
      <c r="D226" s="28">
        <f>D227</f>
        <v>0</v>
      </c>
      <c r="E226" s="29">
        <f>E227</f>
        <v>0</v>
      </c>
      <c r="F226" s="28">
        <f>F227</f>
        <v>0</v>
      </c>
      <c r="G226" s="28">
        <f>G227</f>
        <v>0</v>
      </c>
      <c r="H226" s="28">
        <f t="shared" ref="H226:M226" si="132">H227</f>
        <v>0</v>
      </c>
      <c r="I226" s="28">
        <f t="shared" si="132"/>
        <v>0</v>
      </c>
      <c r="J226" s="28">
        <f t="shared" si="132"/>
        <v>0</v>
      </c>
      <c r="K226" s="28">
        <f t="shared" si="132"/>
        <v>0</v>
      </c>
      <c r="L226" s="28">
        <f t="shared" si="132"/>
        <v>0</v>
      </c>
      <c r="M226" s="59">
        <f t="shared" si="132"/>
        <v>0</v>
      </c>
    </row>
    <row r="227" spans="1:13" ht="18" customHeight="1" x14ac:dyDescent="0.2">
      <c r="A227" s="65">
        <v>8134</v>
      </c>
      <c r="B227" s="49" t="s">
        <v>252</v>
      </c>
      <c r="C227" s="31">
        <f>SUM(D227:E227)</f>
        <v>0</v>
      </c>
      <c r="D227" s="32"/>
      <c r="E227" s="31">
        <f t="shared" ref="E227" si="133">SUM(F227:M227)</f>
        <v>0</v>
      </c>
      <c r="F227" s="32"/>
      <c r="G227" s="32"/>
      <c r="H227" s="33"/>
      <c r="I227" s="33"/>
      <c r="J227" s="33"/>
      <c r="K227" s="33"/>
      <c r="L227" s="33"/>
      <c r="M227" s="61"/>
    </row>
    <row r="228" spans="1:13" ht="18" customHeight="1" x14ac:dyDescent="0.2">
      <c r="A228" s="58" t="s">
        <v>253</v>
      </c>
      <c r="B228" s="27" t="s">
        <v>254</v>
      </c>
      <c r="C228" s="28">
        <f>C229</f>
        <v>0</v>
      </c>
      <c r="D228" s="28">
        <f>D229</f>
        <v>0</v>
      </c>
      <c r="E228" s="29">
        <f>E229</f>
        <v>0</v>
      </c>
      <c r="F228" s="28">
        <f>F229</f>
        <v>0</v>
      </c>
      <c r="G228" s="28">
        <f>G229</f>
        <v>0</v>
      </c>
      <c r="H228" s="28">
        <f t="shared" ref="H228:M228" si="134">H229</f>
        <v>0</v>
      </c>
      <c r="I228" s="28">
        <f t="shared" si="134"/>
        <v>0</v>
      </c>
      <c r="J228" s="28">
        <f t="shared" si="134"/>
        <v>0</v>
      </c>
      <c r="K228" s="28">
        <f t="shared" si="134"/>
        <v>0</v>
      </c>
      <c r="L228" s="28">
        <f t="shared" si="134"/>
        <v>0</v>
      </c>
      <c r="M228" s="59">
        <f t="shared" si="134"/>
        <v>0</v>
      </c>
    </row>
    <row r="229" spans="1:13" ht="18" customHeight="1" x14ac:dyDescent="0.2">
      <c r="A229" s="66">
        <v>8181</v>
      </c>
      <c r="B229" s="50" t="s">
        <v>255</v>
      </c>
      <c r="C229" s="31">
        <f>SUM(D229:E229)</f>
        <v>0</v>
      </c>
      <c r="D229" s="32"/>
      <c r="E229" s="31">
        <f t="shared" ref="E229" si="135">SUM(F229:M229)</f>
        <v>0</v>
      </c>
      <c r="F229" s="32"/>
      <c r="G229" s="32"/>
      <c r="H229" s="33"/>
      <c r="I229" s="33"/>
      <c r="J229" s="33"/>
      <c r="K229" s="33"/>
      <c r="L229" s="33"/>
      <c r="M229" s="61"/>
    </row>
    <row r="230" spans="1:13" ht="18" customHeight="1" x14ac:dyDescent="0.2">
      <c r="A230" s="67">
        <v>83</v>
      </c>
      <c r="B230" s="45" t="s">
        <v>256</v>
      </c>
      <c r="C230" s="28">
        <f t="shared" ref="C230:M231" si="136">C231</f>
        <v>0</v>
      </c>
      <c r="D230" s="28">
        <f t="shared" si="136"/>
        <v>0</v>
      </c>
      <c r="E230" s="29">
        <f t="shared" si="136"/>
        <v>0</v>
      </c>
      <c r="F230" s="28">
        <f t="shared" si="136"/>
        <v>0</v>
      </c>
      <c r="G230" s="28">
        <f t="shared" si="136"/>
        <v>0</v>
      </c>
      <c r="H230" s="28">
        <f t="shared" si="136"/>
        <v>0</v>
      </c>
      <c r="I230" s="28">
        <f t="shared" si="136"/>
        <v>0</v>
      </c>
      <c r="J230" s="28">
        <f t="shared" si="136"/>
        <v>0</v>
      </c>
      <c r="K230" s="28">
        <f t="shared" si="136"/>
        <v>0</v>
      </c>
      <c r="L230" s="28">
        <f t="shared" si="136"/>
        <v>0</v>
      </c>
      <c r="M230" s="59">
        <f t="shared" si="136"/>
        <v>0</v>
      </c>
    </row>
    <row r="231" spans="1:13" ht="23.25" customHeight="1" x14ac:dyDescent="0.2">
      <c r="A231" s="67">
        <v>833</v>
      </c>
      <c r="B231" s="51" t="s">
        <v>257</v>
      </c>
      <c r="C231" s="28">
        <f t="shared" si="136"/>
        <v>0</v>
      </c>
      <c r="D231" s="28">
        <f t="shared" si="136"/>
        <v>0</v>
      </c>
      <c r="E231" s="29">
        <f t="shared" si="136"/>
        <v>0</v>
      </c>
      <c r="F231" s="28">
        <f t="shared" si="136"/>
        <v>0</v>
      </c>
      <c r="G231" s="28">
        <f t="shared" si="136"/>
        <v>0</v>
      </c>
      <c r="H231" s="28">
        <f t="shared" si="136"/>
        <v>0</v>
      </c>
      <c r="I231" s="28">
        <f t="shared" si="136"/>
        <v>0</v>
      </c>
      <c r="J231" s="28">
        <f t="shared" si="136"/>
        <v>0</v>
      </c>
      <c r="K231" s="28">
        <f t="shared" si="136"/>
        <v>0</v>
      </c>
      <c r="L231" s="28">
        <f t="shared" si="136"/>
        <v>0</v>
      </c>
      <c r="M231" s="59">
        <f t="shared" si="136"/>
        <v>0</v>
      </c>
    </row>
    <row r="232" spans="1:13" ht="24" customHeight="1" x14ac:dyDescent="0.2">
      <c r="A232" s="66">
        <v>8331</v>
      </c>
      <c r="B232" s="50" t="s">
        <v>258</v>
      </c>
      <c r="C232" s="31">
        <f>SUM(D232:E232)</f>
        <v>0</v>
      </c>
      <c r="D232" s="32"/>
      <c r="E232" s="31">
        <f t="shared" ref="E232" si="137">SUM(F232:M232)</f>
        <v>0</v>
      </c>
      <c r="F232" s="32"/>
      <c r="G232" s="32"/>
      <c r="H232" s="33"/>
      <c r="I232" s="33"/>
      <c r="J232" s="33"/>
      <c r="K232" s="33"/>
      <c r="L232" s="33"/>
      <c r="M232" s="61"/>
    </row>
    <row r="233" spans="1:13" ht="18" customHeight="1" x14ac:dyDescent="0.2">
      <c r="A233" s="58">
        <v>84</v>
      </c>
      <c r="B233" s="27" t="s">
        <v>259</v>
      </c>
      <c r="C233" s="28">
        <f>C234+C236+C240</f>
        <v>0</v>
      </c>
      <c r="D233" s="28">
        <f>D234+D236+D240</f>
        <v>0</v>
      </c>
      <c r="E233" s="29">
        <f>E234+E236+E240</f>
        <v>0</v>
      </c>
      <c r="F233" s="28">
        <f>F234+F236+F240</f>
        <v>0</v>
      </c>
      <c r="G233" s="28">
        <f>G234+G236+G240</f>
        <v>0</v>
      </c>
      <c r="H233" s="28">
        <f t="shared" ref="H233:M233" si="138">H234+H236+H240</f>
        <v>0</v>
      </c>
      <c r="I233" s="28">
        <f t="shared" si="138"/>
        <v>0</v>
      </c>
      <c r="J233" s="28">
        <f t="shared" si="138"/>
        <v>0</v>
      </c>
      <c r="K233" s="28">
        <f t="shared" si="138"/>
        <v>0</v>
      </c>
      <c r="L233" s="28">
        <f t="shared" si="138"/>
        <v>0</v>
      </c>
      <c r="M233" s="59">
        <f t="shared" si="138"/>
        <v>0</v>
      </c>
    </row>
    <row r="234" spans="1:13" ht="24" customHeight="1" x14ac:dyDescent="0.2">
      <c r="A234" s="58" t="s">
        <v>260</v>
      </c>
      <c r="B234" s="52" t="s">
        <v>261</v>
      </c>
      <c r="C234" s="28">
        <f>C235</f>
        <v>0</v>
      </c>
      <c r="D234" s="28">
        <f>D235</f>
        <v>0</v>
      </c>
      <c r="E234" s="29">
        <f>E235</f>
        <v>0</v>
      </c>
      <c r="F234" s="28">
        <f>F235</f>
        <v>0</v>
      </c>
      <c r="G234" s="28">
        <f>G235</f>
        <v>0</v>
      </c>
      <c r="H234" s="28">
        <f t="shared" ref="H234:M234" si="139">H235</f>
        <v>0</v>
      </c>
      <c r="I234" s="28">
        <f t="shared" si="139"/>
        <v>0</v>
      </c>
      <c r="J234" s="28">
        <f t="shared" si="139"/>
        <v>0</v>
      </c>
      <c r="K234" s="28">
        <f t="shared" si="139"/>
        <v>0</v>
      </c>
      <c r="L234" s="28">
        <f t="shared" si="139"/>
        <v>0</v>
      </c>
      <c r="M234" s="59">
        <f t="shared" si="139"/>
        <v>0</v>
      </c>
    </row>
    <row r="235" spans="1:13" ht="18" customHeight="1" x14ac:dyDescent="0.2">
      <c r="A235" s="60" t="s">
        <v>262</v>
      </c>
      <c r="B235" s="53" t="s">
        <v>263</v>
      </c>
      <c r="C235" s="31">
        <f>SUM(D235:E235)</f>
        <v>0</v>
      </c>
      <c r="D235" s="32"/>
      <c r="E235" s="31">
        <f t="shared" ref="E235" si="140">SUM(F235:M235)</f>
        <v>0</v>
      </c>
      <c r="F235" s="32"/>
      <c r="G235" s="32"/>
      <c r="H235" s="33"/>
      <c r="I235" s="33"/>
      <c r="J235" s="33"/>
      <c r="K235" s="33"/>
      <c r="L235" s="33"/>
      <c r="M235" s="61"/>
    </row>
    <row r="236" spans="1:13" ht="24.75" customHeight="1" x14ac:dyDescent="0.2">
      <c r="A236" s="58">
        <v>844</v>
      </c>
      <c r="B236" s="27" t="s">
        <v>264</v>
      </c>
      <c r="C236" s="28">
        <f>SUM(C237:C239)</f>
        <v>0</v>
      </c>
      <c r="D236" s="28">
        <f>SUM(D237:D239)</f>
        <v>0</v>
      </c>
      <c r="E236" s="29">
        <f>SUM(E237:E239)</f>
        <v>0</v>
      </c>
      <c r="F236" s="28">
        <f>SUM(F237:F239)</f>
        <v>0</v>
      </c>
      <c r="G236" s="28">
        <f>SUM(G237:G239)</f>
        <v>0</v>
      </c>
      <c r="H236" s="28">
        <f t="shared" ref="H236:M236" si="141">SUM(H237:H239)</f>
        <v>0</v>
      </c>
      <c r="I236" s="28">
        <f t="shared" si="141"/>
        <v>0</v>
      </c>
      <c r="J236" s="28">
        <f t="shared" si="141"/>
        <v>0</v>
      </c>
      <c r="K236" s="28">
        <f t="shared" si="141"/>
        <v>0</v>
      </c>
      <c r="L236" s="28">
        <f t="shared" si="141"/>
        <v>0</v>
      </c>
      <c r="M236" s="59">
        <f t="shared" si="141"/>
        <v>0</v>
      </c>
    </row>
    <row r="237" spans="1:13" ht="18" customHeight="1" x14ac:dyDescent="0.2">
      <c r="A237" s="60">
        <v>8443</v>
      </c>
      <c r="B237" s="30" t="s">
        <v>265</v>
      </c>
      <c r="C237" s="31">
        <f t="shared" ref="C237:C239" si="142">SUM(D237:E237)</f>
        <v>0</v>
      </c>
      <c r="D237" s="32"/>
      <c r="E237" s="31">
        <f t="shared" ref="E237:E239" si="143">SUM(F237:M237)</f>
        <v>0</v>
      </c>
      <c r="F237" s="32"/>
      <c r="G237" s="32"/>
      <c r="H237" s="33"/>
      <c r="I237" s="33"/>
      <c r="J237" s="33"/>
      <c r="K237" s="33"/>
      <c r="L237" s="33"/>
      <c r="M237" s="61"/>
    </row>
    <row r="238" spans="1:13" ht="18" customHeight="1" x14ac:dyDescent="0.2">
      <c r="A238" s="60">
        <v>8444</v>
      </c>
      <c r="B238" s="30" t="s">
        <v>266</v>
      </c>
      <c r="C238" s="31">
        <f t="shared" si="142"/>
        <v>0</v>
      </c>
      <c r="D238" s="32"/>
      <c r="E238" s="31">
        <f t="shared" si="143"/>
        <v>0</v>
      </c>
      <c r="F238" s="32"/>
      <c r="G238" s="32"/>
      <c r="H238" s="33"/>
      <c r="I238" s="33"/>
      <c r="J238" s="33"/>
      <c r="K238" s="33"/>
      <c r="L238" s="33"/>
      <c r="M238" s="61"/>
    </row>
    <row r="239" spans="1:13" ht="18" customHeight="1" x14ac:dyDescent="0.2">
      <c r="A239" s="60">
        <v>8445</v>
      </c>
      <c r="B239" s="30" t="s">
        <v>267</v>
      </c>
      <c r="C239" s="31">
        <f t="shared" si="142"/>
        <v>0</v>
      </c>
      <c r="D239" s="32"/>
      <c r="E239" s="31">
        <f t="shared" si="143"/>
        <v>0</v>
      </c>
      <c r="F239" s="32"/>
      <c r="G239" s="32"/>
      <c r="H239" s="33"/>
      <c r="I239" s="33"/>
      <c r="J239" s="33"/>
      <c r="K239" s="33"/>
      <c r="L239" s="33"/>
      <c r="M239" s="61"/>
    </row>
    <row r="240" spans="1:13" ht="18" customHeight="1" x14ac:dyDescent="0.2">
      <c r="A240" s="58" t="s">
        <v>268</v>
      </c>
      <c r="B240" s="27" t="s">
        <v>269</v>
      </c>
      <c r="C240" s="28">
        <f>C241</f>
        <v>0</v>
      </c>
      <c r="D240" s="28">
        <f>D241</f>
        <v>0</v>
      </c>
      <c r="E240" s="29">
        <f>E241</f>
        <v>0</v>
      </c>
      <c r="F240" s="28">
        <f>F241</f>
        <v>0</v>
      </c>
      <c r="G240" s="28">
        <f>G241</f>
        <v>0</v>
      </c>
      <c r="H240" s="28">
        <f t="shared" ref="H240:M240" si="144">H241</f>
        <v>0</v>
      </c>
      <c r="I240" s="28">
        <f t="shared" si="144"/>
        <v>0</v>
      </c>
      <c r="J240" s="28">
        <f t="shared" si="144"/>
        <v>0</v>
      </c>
      <c r="K240" s="28">
        <f t="shared" si="144"/>
        <v>0</v>
      </c>
      <c r="L240" s="28">
        <f t="shared" si="144"/>
        <v>0</v>
      </c>
      <c r="M240" s="59">
        <f t="shared" si="144"/>
        <v>0</v>
      </c>
    </row>
    <row r="241" spans="1:13" ht="18" customHeight="1" x14ac:dyDescent="0.2">
      <c r="A241" s="60" t="s">
        <v>270</v>
      </c>
      <c r="B241" s="30" t="s">
        <v>271</v>
      </c>
      <c r="C241" s="31">
        <f>SUM(D241:E241)</f>
        <v>0</v>
      </c>
      <c r="D241" s="32"/>
      <c r="E241" s="31">
        <f t="shared" ref="E241" si="145">SUM(F241:M241)</f>
        <v>0</v>
      </c>
      <c r="F241" s="32"/>
      <c r="G241" s="32"/>
      <c r="H241" s="33"/>
      <c r="I241" s="33"/>
      <c r="J241" s="33"/>
      <c r="K241" s="33"/>
      <c r="L241" s="33"/>
      <c r="M241" s="61"/>
    </row>
    <row r="242" spans="1:13" ht="18" customHeight="1" x14ac:dyDescent="0.2">
      <c r="A242" s="58">
        <v>5</v>
      </c>
      <c r="B242" s="38" t="s">
        <v>272</v>
      </c>
      <c r="C242" s="28">
        <f>SUM(C243)</f>
        <v>0</v>
      </c>
      <c r="D242" s="28">
        <f>D243</f>
        <v>0</v>
      </c>
      <c r="E242" s="29">
        <f>E243</f>
        <v>0</v>
      </c>
      <c r="F242" s="28">
        <f>F243</f>
        <v>0</v>
      </c>
      <c r="G242" s="28">
        <f t="shared" ref="G242:M242" si="146">G243</f>
        <v>0</v>
      </c>
      <c r="H242" s="28">
        <f t="shared" si="146"/>
        <v>0</v>
      </c>
      <c r="I242" s="28">
        <f t="shared" si="146"/>
        <v>0</v>
      </c>
      <c r="J242" s="28">
        <f t="shared" si="146"/>
        <v>0</v>
      </c>
      <c r="K242" s="28">
        <f t="shared" si="146"/>
        <v>0</v>
      </c>
      <c r="L242" s="28">
        <f t="shared" si="146"/>
        <v>0</v>
      </c>
      <c r="M242" s="59">
        <f t="shared" si="146"/>
        <v>0</v>
      </c>
    </row>
    <row r="243" spans="1:13" ht="18" customHeight="1" x14ac:dyDescent="0.2">
      <c r="A243" s="58">
        <v>54</v>
      </c>
      <c r="B243" s="42" t="s">
        <v>273</v>
      </c>
      <c r="C243" s="28">
        <f>C244+C246</f>
        <v>0</v>
      </c>
      <c r="D243" s="28">
        <f>D244+D246</f>
        <v>0</v>
      </c>
      <c r="E243" s="29">
        <f>E244+E246</f>
        <v>0</v>
      </c>
      <c r="F243" s="28">
        <f>F244+F246</f>
        <v>0</v>
      </c>
      <c r="G243" s="28">
        <f t="shared" ref="G243:M243" si="147">G244+G246</f>
        <v>0</v>
      </c>
      <c r="H243" s="28">
        <f t="shared" si="147"/>
        <v>0</v>
      </c>
      <c r="I243" s="28">
        <f t="shared" si="147"/>
        <v>0</v>
      </c>
      <c r="J243" s="28">
        <f t="shared" si="147"/>
        <v>0</v>
      </c>
      <c r="K243" s="28">
        <f t="shared" si="147"/>
        <v>0</v>
      </c>
      <c r="L243" s="28">
        <f t="shared" si="147"/>
        <v>0</v>
      </c>
      <c r="M243" s="59">
        <f t="shared" si="147"/>
        <v>0</v>
      </c>
    </row>
    <row r="244" spans="1:13" ht="26.25" customHeight="1" x14ac:dyDescent="0.2">
      <c r="A244" s="58">
        <v>544</v>
      </c>
      <c r="B244" s="38" t="s">
        <v>274</v>
      </c>
      <c r="C244" s="28">
        <f>SUM(C245)</f>
        <v>0</v>
      </c>
      <c r="D244" s="28">
        <f>SUM(D245)</f>
        <v>0</v>
      </c>
      <c r="E244" s="29">
        <f>SUM(E245)</f>
        <v>0</v>
      </c>
      <c r="F244" s="28">
        <f>SUM(F245)</f>
        <v>0</v>
      </c>
      <c r="G244" s="28">
        <f t="shared" ref="G244:M244" si="148">SUM(G245)</f>
        <v>0</v>
      </c>
      <c r="H244" s="28">
        <f t="shared" si="148"/>
        <v>0</v>
      </c>
      <c r="I244" s="28">
        <f t="shared" si="148"/>
        <v>0</v>
      </c>
      <c r="J244" s="28">
        <f t="shared" si="148"/>
        <v>0</v>
      </c>
      <c r="K244" s="28">
        <f t="shared" si="148"/>
        <v>0</v>
      </c>
      <c r="L244" s="28">
        <f t="shared" si="148"/>
        <v>0</v>
      </c>
      <c r="M244" s="59">
        <f t="shared" si="148"/>
        <v>0</v>
      </c>
    </row>
    <row r="245" spans="1:13" ht="22.5" customHeight="1" x14ac:dyDescent="0.2">
      <c r="A245" s="60">
        <v>5443</v>
      </c>
      <c r="B245" s="39" t="s">
        <v>275</v>
      </c>
      <c r="C245" s="31">
        <f>SUM(D245:E245)</f>
        <v>0</v>
      </c>
      <c r="D245" s="32"/>
      <c r="E245" s="31">
        <f>SUM(F245:M245)</f>
        <v>0</v>
      </c>
      <c r="F245" s="32"/>
      <c r="G245" s="32"/>
      <c r="H245" s="33"/>
      <c r="I245" s="33"/>
      <c r="J245" s="33"/>
      <c r="K245" s="33"/>
      <c r="L245" s="33"/>
      <c r="M245" s="61"/>
    </row>
    <row r="246" spans="1:13" ht="24.75" customHeight="1" x14ac:dyDescent="0.2">
      <c r="A246" s="58">
        <v>545</v>
      </c>
      <c r="B246" s="38" t="s">
        <v>276</v>
      </c>
      <c r="C246" s="28">
        <f>SUM(C247)</f>
        <v>0</v>
      </c>
      <c r="D246" s="28">
        <f>SUM(D247)</f>
        <v>0</v>
      </c>
      <c r="E246" s="29">
        <f>SUM(E247)</f>
        <v>0</v>
      </c>
      <c r="F246" s="28">
        <f>SUM(F247)</f>
        <v>0</v>
      </c>
      <c r="G246" s="28">
        <f t="shared" ref="G246:M246" si="149">SUM(G247)</f>
        <v>0</v>
      </c>
      <c r="H246" s="28">
        <f t="shared" si="149"/>
        <v>0</v>
      </c>
      <c r="I246" s="28">
        <f t="shared" si="149"/>
        <v>0</v>
      </c>
      <c r="J246" s="28">
        <f t="shared" si="149"/>
        <v>0</v>
      </c>
      <c r="K246" s="28">
        <f t="shared" si="149"/>
        <v>0</v>
      </c>
      <c r="L246" s="28">
        <f t="shared" si="149"/>
        <v>0</v>
      </c>
      <c r="M246" s="59">
        <f t="shared" si="149"/>
        <v>0</v>
      </c>
    </row>
    <row r="247" spans="1:13" ht="18" customHeight="1" x14ac:dyDescent="0.2">
      <c r="A247" s="60">
        <v>5453</v>
      </c>
      <c r="B247" s="41" t="s">
        <v>277</v>
      </c>
      <c r="C247" s="31">
        <f>SUM(D247:E247)</f>
        <v>0</v>
      </c>
      <c r="D247" s="32"/>
      <c r="E247" s="31">
        <f>SUM(F247:M247)</f>
        <v>0</v>
      </c>
      <c r="F247" s="32"/>
      <c r="G247" s="32"/>
      <c r="H247" s="33"/>
      <c r="I247" s="33"/>
      <c r="J247" s="33"/>
      <c r="K247" s="33"/>
      <c r="L247" s="33"/>
      <c r="M247" s="61"/>
    </row>
    <row r="248" spans="1:13" ht="21" customHeight="1" x14ac:dyDescent="0.2">
      <c r="A248" s="71" t="s">
        <v>278</v>
      </c>
      <c r="B248" s="72"/>
      <c r="C248" s="28">
        <f>C222-C242</f>
        <v>0</v>
      </c>
      <c r="D248" s="28">
        <f t="shared" ref="D248:M248" si="150">D222-D242</f>
        <v>0</v>
      </c>
      <c r="E248" s="28">
        <f t="shared" si="150"/>
        <v>0</v>
      </c>
      <c r="F248" s="28">
        <f t="shared" si="150"/>
        <v>0</v>
      </c>
      <c r="G248" s="28">
        <f t="shared" si="150"/>
        <v>0</v>
      </c>
      <c r="H248" s="28">
        <f t="shared" si="150"/>
        <v>0</v>
      </c>
      <c r="I248" s="28">
        <f t="shared" si="150"/>
        <v>0</v>
      </c>
      <c r="J248" s="28">
        <f t="shared" si="150"/>
        <v>0</v>
      </c>
      <c r="K248" s="28">
        <f t="shared" si="150"/>
        <v>0</v>
      </c>
      <c r="L248" s="28">
        <f t="shared" si="150"/>
        <v>0</v>
      </c>
      <c r="M248" s="59">
        <f t="shared" si="150"/>
        <v>0</v>
      </c>
    </row>
    <row r="249" spans="1:13" ht="20.25" customHeight="1" x14ac:dyDescent="0.2">
      <c r="A249" s="58">
        <v>92213</v>
      </c>
      <c r="B249" s="38" t="s">
        <v>279</v>
      </c>
      <c r="C249" s="31">
        <f>SUM(D249:E249)</f>
        <v>0</v>
      </c>
      <c r="D249" s="32"/>
      <c r="E249" s="31">
        <f t="shared" ref="E249:E250" si="151">SUM(F249:M249)</f>
        <v>0</v>
      </c>
      <c r="F249" s="32"/>
      <c r="G249" s="32"/>
      <c r="H249" s="40"/>
      <c r="I249" s="40"/>
      <c r="J249" s="40"/>
      <c r="K249" s="40"/>
      <c r="L249" s="40"/>
      <c r="M249" s="62"/>
    </row>
    <row r="250" spans="1:13" ht="18.75" customHeight="1" x14ac:dyDescent="0.2">
      <c r="A250" s="58">
        <v>92223</v>
      </c>
      <c r="B250" s="38" t="s">
        <v>280</v>
      </c>
      <c r="C250" s="31">
        <f>SUM(D250:E250)</f>
        <v>0</v>
      </c>
      <c r="D250" s="32"/>
      <c r="E250" s="31">
        <f t="shared" si="151"/>
        <v>0</v>
      </c>
      <c r="F250" s="32"/>
      <c r="G250" s="32"/>
      <c r="H250" s="40"/>
      <c r="I250" s="40"/>
      <c r="J250" s="40"/>
      <c r="K250" s="40"/>
      <c r="L250" s="40"/>
      <c r="M250" s="62"/>
    </row>
    <row r="251" spans="1:13" ht="20.25" customHeight="1" x14ac:dyDescent="0.2">
      <c r="A251" s="71" t="s">
        <v>281</v>
      </c>
      <c r="B251" s="72"/>
      <c r="C251" s="28">
        <f>C218+C222</f>
        <v>14971308</v>
      </c>
      <c r="D251" s="28">
        <f t="shared" ref="D251:M251" si="152">D218+D222</f>
        <v>3350463</v>
      </c>
      <c r="E251" s="28">
        <f t="shared" si="152"/>
        <v>11620845</v>
      </c>
      <c r="F251" s="28">
        <f t="shared" si="152"/>
        <v>179444</v>
      </c>
      <c r="G251" s="28">
        <f t="shared" si="152"/>
        <v>90462</v>
      </c>
      <c r="H251" s="28">
        <f t="shared" si="152"/>
        <v>10819639</v>
      </c>
      <c r="I251" s="28">
        <f t="shared" si="152"/>
        <v>0</v>
      </c>
      <c r="J251" s="28">
        <f t="shared" si="152"/>
        <v>516695</v>
      </c>
      <c r="K251" s="28">
        <f t="shared" si="152"/>
        <v>10440</v>
      </c>
      <c r="L251" s="28">
        <f t="shared" si="152"/>
        <v>4165</v>
      </c>
      <c r="M251" s="59">
        <f t="shared" si="152"/>
        <v>0</v>
      </c>
    </row>
    <row r="252" spans="1:13" ht="21" customHeight="1" x14ac:dyDescent="0.2">
      <c r="A252" s="71" t="s">
        <v>282</v>
      </c>
      <c r="B252" s="72"/>
      <c r="C252" s="28">
        <f>C219+C242</f>
        <v>15521338</v>
      </c>
      <c r="D252" s="28">
        <f t="shared" ref="D252:M252" si="153">D219+D242</f>
        <v>3461731</v>
      </c>
      <c r="E252" s="28">
        <f t="shared" si="153"/>
        <v>12059607</v>
      </c>
      <c r="F252" s="28">
        <f t="shared" si="153"/>
        <v>211202</v>
      </c>
      <c r="G252" s="28">
        <f t="shared" si="153"/>
        <v>141749</v>
      </c>
      <c r="H252" s="28">
        <f t="shared" si="153"/>
        <v>10759254</v>
      </c>
      <c r="I252" s="28">
        <f t="shared" si="153"/>
        <v>0</v>
      </c>
      <c r="J252" s="28">
        <f t="shared" si="153"/>
        <v>931502</v>
      </c>
      <c r="K252" s="28">
        <f t="shared" si="153"/>
        <v>9740</v>
      </c>
      <c r="L252" s="28">
        <f t="shared" si="153"/>
        <v>6160</v>
      </c>
      <c r="M252" s="59">
        <f t="shared" si="153"/>
        <v>0</v>
      </c>
    </row>
    <row r="253" spans="1:13" ht="21" customHeight="1" x14ac:dyDescent="0.2">
      <c r="A253" s="71" t="s">
        <v>283</v>
      </c>
      <c r="B253" s="72"/>
      <c r="C253" s="28">
        <f>C251-C252</f>
        <v>-550030</v>
      </c>
      <c r="D253" s="28">
        <f t="shared" ref="D253:M253" si="154">D251-D252</f>
        <v>-111268</v>
      </c>
      <c r="E253" s="28">
        <f t="shared" si="154"/>
        <v>-438762</v>
      </c>
      <c r="F253" s="28">
        <f t="shared" si="154"/>
        <v>-31758</v>
      </c>
      <c r="G253" s="28">
        <f t="shared" si="154"/>
        <v>-51287</v>
      </c>
      <c r="H253" s="28">
        <f t="shared" si="154"/>
        <v>60385</v>
      </c>
      <c r="I253" s="28">
        <f t="shared" si="154"/>
        <v>0</v>
      </c>
      <c r="J253" s="28">
        <f t="shared" si="154"/>
        <v>-414807</v>
      </c>
      <c r="K253" s="28">
        <f t="shared" si="154"/>
        <v>700</v>
      </c>
      <c r="L253" s="28">
        <f t="shared" si="154"/>
        <v>-1995</v>
      </c>
      <c r="M253" s="59">
        <f t="shared" si="154"/>
        <v>0</v>
      </c>
    </row>
    <row r="254" spans="1:13" ht="76.5" customHeight="1" x14ac:dyDescent="0.2">
      <c r="A254" s="58" t="s">
        <v>284</v>
      </c>
      <c r="B254" s="38" t="s">
        <v>285</v>
      </c>
      <c r="C254" s="29">
        <f>C221+C249+C250</f>
        <v>822679</v>
      </c>
      <c r="D254" s="29">
        <f t="shared" ref="D254:M254" si="155">D221+D249+D250</f>
        <v>-107228</v>
      </c>
      <c r="E254" s="29">
        <f t="shared" si="155"/>
        <v>929907</v>
      </c>
      <c r="F254" s="29">
        <f t="shared" si="155"/>
        <v>127138</v>
      </c>
      <c r="G254" s="29">
        <f t="shared" si="155"/>
        <v>51287</v>
      </c>
      <c r="H254" s="29">
        <f t="shared" si="155"/>
        <v>-13750</v>
      </c>
      <c r="I254" s="29">
        <f t="shared" si="155"/>
        <v>0</v>
      </c>
      <c r="J254" s="29">
        <f t="shared" si="155"/>
        <v>760237</v>
      </c>
      <c r="K254" s="29">
        <f t="shared" si="155"/>
        <v>3000</v>
      </c>
      <c r="L254" s="29">
        <f t="shared" si="155"/>
        <v>1995</v>
      </c>
      <c r="M254" s="63">
        <f t="shared" si="155"/>
        <v>0</v>
      </c>
    </row>
    <row r="255" spans="1:13" ht="29.25" customHeight="1" thickBot="1" x14ac:dyDescent="0.25">
      <c r="A255" s="86" t="s">
        <v>286</v>
      </c>
      <c r="B255" s="87"/>
      <c r="C255" s="68">
        <f>C253+C254</f>
        <v>272649</v>
      </c>
      <c r="D255" s="68">
        <f t="shared" ref="D255:M255" si="156">D253+D254</f>
        <v>-218496</v>
      </c>
      <c r="E255" s="68">
        <f t="shared" si="156"/>
        <v>491145</v>
      </c>
      <c r="F255" s="68">
        <f t="shared" si="156"/>
        <v>95380</v>
      </c>
      <c r="G255" s="68">
        <f t="shared" si="156"/>
        <v>0</v>
      </c>
      <c r="H255" s="68">
        <f t="shared" si="156"/>
        <v>46635</v>
      </c>
      <c r="I255" s="68">
        <f t="shared" si="156"/>
        <v>0</v>
      </c>
      <c r="J255" s="68">
        <f t="shared" si="156"/>
        <v>345430</v>
      </c>
      <c r="K255" s="68">
        <f t="shared" si="156"/>
        <v>3700</v>
      </c>
      <c r="L255" s="68">
        <f t="shared" si="156"/>
        <v>0</v>
      </c>
      <c r="M255" s="69">
        <f t="shared" si="156"/>
        <v>0</v>
      </c>
    </row>
    <row r="256" spans="1:13" ht="24.6" customHeight="1" thickTop="1" x14ac:dyDescent="0.2">
      <c r="A256" s="18"/>
      <c r="B256" s="18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</row>
    <row r="257" spans="1:13" ht="24.6" customHeight="1" x14ac:dyDescent="0.25">
      <c r="A257" s="20"/>
      <c r="B257" s="21"/>
      <c r="C257" s="20"/>
      <c r="D257" s="21"/>
      <c r="E257" s="22"/>
      <c r="F257" s="22"/>
      <c r="G257" s="22"/>
      <c r="H257" s="22"/>
      <c r="I257" s="22"/>
      <c r="J257" s="22"/>
      <c r="K257" s="22"/>
      <c r="M257" s="20"/>
    </row>
  </sheetData>
  <mergeCells count="14">
    <mergeCell ref="A253:B253"/>
    <mergeCell ref="A255:B255"/>
    <mergeCell ref="A218:B218"/>
    <mergeCell ref="A219:B219"/>
    <mergeCell ref="A220:B220"/>
    <mergeCell ref="A248:B248"/>
    <mergeCell ref="A251:B251"/>
    <mergeCell ref="A252:B252"/>
    <mergeCell ref="A215:B215"/>
    <mergeCell ref="A4:B5"/>
    <mergeCell ref="C4:C6"/>
    <mergeCell ref="E4:E6"/>
    <mergeCell ref="F4:M4"/>
    <mergeCell ref="A146:B146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3:M13 H18:M18 H21:M21 H24:M24 H27:M27 H30:M30 H42:M42 H47:M47 H52:M52 H56:M57 H60:M60 H68:M69 H155:M155 H163:M163 H165:M165 H170:M170 H174:M175 H226:M226 H228:M228 H230:M231 H233:M234 H236:M236 H240:M240 H63:M64 H9:M10 D8:M8 H149:M151 H122:M123 H78:M78 E81:G145 H96:M96 H89:M89 H106:M106 H108:M108 H125:M125 H137:M137 D71:M71 H72:M73 H83:M84 H127:M128 H116:M117 H141:M141 H132:M133 D146:M146 D177:M177 H210:M210 H178:M179 H188:M188 D197:G198 D199:M199 D203:M203 H183:M184 H207:M208 D215:M215 D216:G217 D218:M220 H221:M224 D221:G241 D242:M242 H243:M244 H246:M246 D243:G247 D248:M248 D249:G250 D251:M254 D196:M196 D9:G32 H34:M34 D33:M33 D34:G70 H49:M50 E156:G158 D204:G214 E80:M80 D147:G155 D159:G176 D72:D145 E72:G79 C8:C254 D200:G202 D178:G195 C255:K257 M255:M257 L255:L256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Dijana_W7</dc:creator>
  <cp:lastModifiedBy>Dijana_W7</cp:lastModifiedBy>
  <cp:lastPrinted>2020-02-25T12:35:00Z</cp:lastPrinted>
  <dcterms:created xsi:type="dcterms:W3CDTF">2020-02-25T11:35:22Z</dcterms:created>
  <dcterms:modified xsi:type="dcterms:W3CDTF">2022-02-22T11:31:45Z</dcterms:modified>
</cp:coreProperties>
</file>