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5" activeTab="4"/>
  </bookViews>
  <sheets>
    <sheet name="SAŽETAK" sheetId="1" r:id="rId1"/>
    <sheet name="Prihodi i rashodi prema ekonom " sheetId="3" r:id="rId2"/>
    <sheet name="Prihodi i rashodi prema izv.fin" sheetId="2" r:id="rId3"/>
    <sheet name="Rashodi prema funkcijskoj kl" sheetId="5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H38" i="3" l="1"/>
  <c r="H37" i="3"/>
  <c r="G14" i="7" l="1"/>
  <c r="G16" i="7"/>
  <c r="E177" i="7"/>
  <c r="G24" i="7"/>
  <c r="G28" i="7"/>
  <c r="G43" i="7"/>
  <c r="G63" i="7"/>
  <c r="G95" i="7"/>
  <c r="G105" i="7"/>
  <c r="G109" i="7"/>
  <c r="G115" i="7"/>
  <c r="G130" i="7"/>
  <c r="G152" i="7"/>
  <c r="G159" i="7"/>
  <c r="G161" i="7"/>
  <c r="G196" i="7"/>
  <c r="G232" i="7"/>
  <c r="F238" i="7"/>
  <c r="G238" i="7" s="1"/>
  <c r="F237" i="7"/>
  <c r="E237" i="7"/>
  <c r="E236" i="7" s="1"/>
  <c r="E235" i="7" s="1"/>
  <c r="E234" i="7" s="1"/>
  <c r="F232" i="7"/>
  <c r="F231" i="7"/>
  <c r="E231" i="7"/>
  <c r="E230" i="7" s="1"/>
  <c r="E229" i="7" s="1"/>
  <c r="F226" i="7"/>
  <c r="F225" i="7" s="1"/>
  <c r="F224" i="7" s="1"/>
  <c r="F223" i="7" s="1"/>
  <c r="E225" i="7"/>
  <c r="E224" i="7" s="1"/>
  <c r="E223" i="7" s="1"/>
  <c r="F221" i="7"/>
  <c r="G221" i="7" s="1"/>
  <c r="F220" i="7"/>
  <c r="F219" i="7" s="1"/>
  <c r="F218" i="7" s="1"/>
  <c r="E220" i="7"/>
  <c r="E219" i="7" s="1"/>
  <c r="E218" i="7" s="1"/>
  <c r="F216" i="7"/>
  <c r="F215" i="7"/>
  <c r="E216" i="7"/>
  <c r="E215" i="7" s="1"/>
  <c r="E214" i="7" s="1"/>
  <c r="E213" i="7" s="1"/>
  <c r="F211" i="7"/>
  <c r="F206" i="7"/>
  <c r="F205" i="7" s="1"/>
  <c r="F204" i="7" s="1"/>
  <c r="F203" i="7" s="1"/>
  <c r="E205" i="7"/>
  <c r="E204" i="7" s="1"/>
  <c r="E211" i="7"/>
  <c r="F201" i="7"/>
  <c r="E200" i="7"/>
  <c r="E199" i="7" s="1"/>
  <c r="E198" i="7" s="1"/>
  <c r="F196" i="7"/>
  <c r="F194" i="7"/>
  <c r="F190" i="7"/>
  <c r="G190" i="7" s="1"/>
  <c r="F189" i="7"/>
  <c r="E194" i="7"/>
  <c r="E189" i="7"/>
  <c r="E188" i="7" s="1"/>
  <c r="F184" i="7"/>
  <c r="F183" i="7"/>
  <c r="F182" i="7" s="1"/>
  <c r="F181" i="7" s="1"/>
  <c r="F180" i="7" s="1"/>
  <c r="E183" i="7"/>
  <c r="E182" i="7" s="1"/>
  <c r="E181" i="7" s="1"/>
  <c r="E180" i="7" s="1"/>
  <c r="G180" i="7" s="1"/>
  <c r="F173" i="7"/>
  <c r="E173" i="7"/>
  <c r="E172" i="7" s="1"/>
  <c r="F177" i="7"/>
  <c r="G177" i="7" s="1"/>
  <c r="F175" i="7"/>
  <c r="F172" i="7" s="1"/>
  <c r="F170" i="7"/>
  <c r="F168" i="7"/>
  <c r="F167" i="7"/>
  <c r="E168" i="7"/>
  <c r="E170" i="7"/>
  <c r="F152" i="7"/>
  <c r="F150" i="7"/>
  <c r="G150" i="7" s="1"/>
  <c r="F145" i="7"/>
  <c r="G145" i="7" s="1"/>
  <c r="F140" i="7"/>
  <c r="F137" i="7"/>
  <c r="G137" i="7" s="1"/>
  <c r="F134" i="7"/>
  <c r="G134" i="7" s="1"/>
  <c r="F132" i="7"/>
  <c r="F130" i="7"/>
  <c r="E129" i="7"/>
  <c r="E136" i="7"/>
  <c r="F161" i="7"/>
  <c r="F159" i="7"/>
  <c r="F158" i="7"/>
  <c r="F157" i="7" s="1"/>
  <c r="F156" i="7" s="1"/>
  <c r="E158" i="7"/>
  <c r="E157" i="7" s="1"/>
  <c r="E156" i="7" s="1"/>
  <c r="G156" i="7" s="1"/>
  <c r="F125" i="7"/>
  <c r="F124" i="7" s="1"/>
  <c r="F120" i="7"/>
  <c r="G120" i="7" s="1"/>
  <c r="F115" i="7"/>
  <c r="F112" i="7"/>
  <c r="G112" i="7" s="1"/>
  <c r="F109" i="7"/>
  <c r="F105" i="7"/>
  <c r="F103" i="7"/>
  <c r="G103" i="7" s="1"/>
  <c r="F100" i="7"/>
  <c r="E124" i="7"/>
  <c r="G124" i="7" s="1"/>
  <c r="F95" i="7"/>
  <c r="F93" i="7"/>
  <c r="F90" i="7"/>
  <c r="G90" i="7" s="1"/>
  <c r="F88" i="7"/>
  <c r="E88" i="7"/>
  <c r="E93" i="7"/>
  <c r="F81" i="7"/>
  <c r="F77" i="7"/>
  <c r="G77" i="7" s="1"/>
  <c r="F71" i="7"/>
  <c r="G71" i="7" s="1"/>
  <c r="F65" i="7"/>
  <c r="G65" i="7" s="1"/>
  <c r="F63" i="7"/>
  <c r="F60" i="7"/>
  <c r="G60" i="7" s="1"/>
  <c r="F57" i="7"/>
  <c r="G57" i="7" s="1"/>
  <c r="E80" i="7"/>
  <c r="E56" i="7"/>
  <c r="F50" i="7"/>
  <c r="G50" i="7" s="1"/>
  <c r="F34" i="7"/>
  <c r="G34" i="7" s="1"/>
  <c r="F49" i="7"/>
  <c r="G49" i="7" s="1"/>
  <c r="F43" i="7"/>
  <c r="F28" i="7"/>
  <c r="F24" i="7"/>
  <c r="F14" i="7"/>
  <c r="F16" i="7"/>
  <c r="F19" i="7"/>
  <c r="G19" i="7" s="1"/>
  <c r="I87" i="3"/>
  <c r="G12" i="5"/>
  <c r="F12" i="5"/>
  <c r="G11" i="5"/>
  <c r="F11" i="5"/>
  <c r="I41" i="2"/>
  <c r="I39" i="2"/>
  <c r="I37" i="2"/>
  <c r="I36" i="2"/>
  <c r="I34" i="2"/>
  <c r="I33" i="2"/>
  <c r="I31" i="2"/>
  <c r="I30" i="2"/>
  <c r="I29" i="2"/>
  <c r="I27" i="2"/>
  <c r="I26" i="2"/>
  <c r="I25" i="2"/>
  <c r="I23" i="2"/>
  <c r="I22" i="2"/>
  <c r="I20" i="2"/>
  <c r="I19" i="2"/>
  <c r="I18" i="2"/>
  <c r="I16" i="2"/>
  <c r="I15" i="2"/>
  <c r="H37" i="2"/>
  <c r="H36" i="2"/>
  <c r="H34" i="2"/>
  <c r="H33" i="2"/>
  <c r="H30" i="2"/>
  <c r="H29" i="2"/>
  <c r="H26" i="2"/>
  <c r="H25" i="2"/>
  <c r="H23" i="2"/>
  <c r="H22" i="2"/>
  <c r="H19" i="2"/>
  <c r="H18" i="2"/>
  <c r="H16" i="2"/>
  <c r="H15" i="2"/>
  <c r="I13" i="2"/>
  <c r="I12" i="2"/>
  <c r="G41" i="2"/>
  <c r="G38" i="2"/>
  <c r="G40" i="2" s="1"/>
  <c r="G39" i="2"/>
  <c r="F41" i="2"/>
  <c r="F39" i="2"/>
  <c r="F38" i="2"/>
  <c r="F40" i="2" s="1"/>
  <c r="H13" i="2"/>
  <c r="H12" i="2"/>
  <c r="E38" i="2"/>
  <c r="E40" i="2" s="1"/>
  <c r="E41" i="2"/>
  <c r="H41" i="2" s="1"/>
  <c r="I40" i="2" l="1"/>
  <c r="H40" i="2"/>
  <c r="I38" i="2"/>
  <c r="H38" i="2"/>
  <c r="G220" i="7"/>
  <c r="E203" i="7"/>
  <c r="G203" i="7" s="1"/>
  <c r="G204" i="7"/>
  <c r="G132" i="7"/>
  <c r="F129" i="7"/>
  <c r="F128" i="7" s="1"/>
  <c r="F127" i="7" s="1"/>
  <c r="G201" i="7"/>
  <c r="F200" i="7"/>
  <c r="F214" i="7"/>
  <c r="G81" i="7"/>
  <c r="F80" i="7"/>
  <c r="G80" i="7" s="1"/>
  <c r="F99" i="7"/>
  <c r="G100" i="7"/>
  <c r="F193" i="7"/>
  <c r="F230" i="7"/>
  <c r="G231" i="7"/>
  <c r="F236" i="7"/>
  <c r="G237" i="7"/>
  <c r="F13" i="7"/>
  <c r="F12" i="7" s="1"/>
  <c r="F11" i="7" s="1"/>
  <c r="F166" i="7"/>
  <c r="F165" i="7" s="1"/>
  <c r="F164" i="7" s="1"/>
  <c r="G223" i="7"/>
  <c r="G224" i="7"/>
  <c r="G184" i="7"/>
  <c r="G175" i="7"/>
  <c r="F136" i="7"/>
  <c r="G136" i="7" s="1"/>
  <c r="G140" i="7"/>
  <c r="G189" i="7"/>
  <c r="F188" i="7"/>
  <c r="G218" i="7"/>
  <c r="E193" i="7"/>
  <c r="E192" i="7" s="1"/>
  <c r="E187" i="7" s="1"/>
  <c r="E186" i="7" s="1"/>
  <c r="G219" i="7"/>
  <c r="G183" i="7"/>
  <c r="G172" i="7"/>
  <c r="G226" i="7"/>
  <c r="G206" i="7"/>
  <c r="G182" i="7"/>
  <c r="G225" i="7"/>
  <c r="G205" i="7"/>
  <c r="G181" i="7"/>
  <c r="G125" i="7"/>
  <c r="E167" i="7"/>
  <c r="G158" i="7"/>
  <c r="G157" i="7"/>
  <c r="E128" i="7"/>
  <c r="E127" i="7" s="1"/>
  <c r="E13" i="7"/>
  <c r="E23" i="7"/>
  <c r="F62" i="7"/>
  <c r="E99" i="7"/>
  <c r="E62" i="7"/>
  <c r="E87" i="7"/>
  <c r="E108" i="7"/>
  <c r="G108" i="7" s="1"/>
  <c r="F56" i="7"/>
  <c r="G56" i="7" s="1"/>
  <c r="F108" i="7"/>
  <c r="E166" i="7"/>
  <c r="F23" i="7"/>
  <c r="F22" i="7" s="1"/>
  <c r="F21" i="7" s="1"/>
  <c r="F87" i="7"/>
  <c r="F86" i="7" s="1"/>
  <c r="F85" i="7" s="1"/>
  <c r="G114" i="3"/>
  <c r="I114" i="3" s="1"/>
  <c r="E114" i="3"/>
  <c r="G109" i="3"/>
  <c r="E109" i="3"/>
  <c r="F107" i="3"/>
  <c r="G107" i="3"/>
  <c r="E107" i="3"/>
  <c r="G102" i="3"/>
  <c r="E102" i="3"/>
  <c r="G96" i="3"/>
  <c r="I96" i="3" s="1"/>
  <c r="E96" i="3"/>
  <c r="G87" i="3"/>
  <c r="E87" i="3"/>
  <c r="H87" i="3" s="1"/>
  <c r="G85" i="3"/>
  <c r="I85" i="3" s="1"/>
  <c r="E85" i="3"/>
  <c r="G75" i="3"/>
  <c r="E75" i="3"/>
  <c r="G68" i="3"/>
  <c r="H68" i="3" s="1"/>
  <c r="E68" i="3"/>
  <c r="G63" i="3"/>
  <c r="E63" i="3"/>
  <c r="G59" i="3"/>
  <c r="I59" i="3" s="1"/>
  <c r="E59" i="3"/>
  <c r="G57" i="3"/>
  <c r="E57" i="3"/>
  <c r="G54" i="3"/>
  <c r="I54" i="3" s="1"/>
  <c r="E54" i="3"/>
  <c r="G44" i="3"/>
  <c r="F40" i="3"/>
  <c r="F39" i="3" s="1"/>
  <c r="G40" i="3"/>
  <c r="G39" i="3" s="1"/>
  <c r="G32" i="3"/>
  <c r="G29" i="3" s="1"/>
  <c r="G30" i="3"/>
  <c r="G27" i="3"/>
  <c r="F22" i="3"/>
  <c r="G23" i="3"/>
  <c r="G19" i="3"/>
  <c r="G17" i="3"/>
  <c r="G14" i="3"/>
  <c r="E44" i="3"/>
  <c r="E40" i="3"/>
  <c r="H40" i="3" s="1"/>
  <c r="E32" i="3"/>
  <c r="E30" i="3"/>
  <c r="E27" i="3"/>
  <c r="E26" i="3" s="1"/>
  <c r="E23" i="3"/>
  <c r="E19" i="3"/>
  <c r="E17" i="3"/>
  <c r="E14" i="3"/>
  <c r="H14" i="3" s="1"/>
  <c r="I62" i="3"/>
  <c r="I95" i="3"/>
  <c r="I101" i="3"/>
  <c r="I105" i="3"/>
  <c r="I106" i="3"/>
  <c r="H60" i="3"/>
  <c r="H61" i="3"/>
  <c r="H64" i="3"/>
  <c r="H65" i="3"/>
  <c r="H66" i="3"/>
  <c r="H69" i="3"/>
  <c r="H70" i="3"/>
  <c r="H71" i="3"/>
  <c r="H72" i="3"/>
  <c r="H73" i="3"/>
  <c r="H74" i="3"/>
  <c r="H76" i="3"/>
  <c r="H77" i="3"/>
  <c r="H78" i="3"/>
  <c r="H79" i="3"/>
  <c r="H80" i="3"/>
  <c r="H81" i="3"/>
  <c r="H82" i="3"/>
  <c r="H83" i="3"/>
  <c r="H84" i="3"/>
  <c r="H88" i="3"/>
  <c r="H89" i="3"/>
  <c r="H90" i="3"/>
  <c r="H91" i="3"/>
  <c r="H92" i="3"/>
  <c r="H94" i="3"/>
  <c r="H96" i="3"/>
  <c r="H97" i="3"/>
  <c r="H99" i="3"/>
  <c r="H103" i="3"/>
  <c r="H110" i="3"/>
  <c r="H113" i="3"/>
  <c r="H115" i="3"/>
  <c r="H55" i="3"/>
  <c r="H56" i="3"/>
  <c r="H58" i="3"/>
  <c r="H45" i="3"/>
  <c r="H41" i="3"/>
  <c r="H33" i="3"/>
  <c r="H34" i="3"/>
  <c r="H31" i="3"/>
  <c r="H28" i="3"/>
  <c r="H24" i="3"/>
  <c r="H21" i="3"/>
  <c r="H20" i="3"/>
  <c r="H18" i="3"/>
  <c r="H15" i="3"/>
  <c r="H16" i="3"/>
  <c r="E101" i="3"/>
  <c r="H101" i="3" s="1"/>
  <c r="E95" i="3"/>
  <c r="H95" i="3" s="1"/>
  <c r="I36" i="3"/>
  <c r="H17" i="3"/>
  <c r="H30" i="3"/>
  <c r="H32" i="3"/>
  <c r="H36" i="3"/>
  <c r="E22" i="3"/>
  <c r="F43" i="3"/>
  <c r="F42" i="3" s="1"/>
  <c r="G43" i="3"/>
  <c r="G42" i="3" s="1"/>
  <c r="E43" i="3"/>
  <c r="E42" i="3" s="1"/>
  <c r="E39" i="3"/>
  <c r="F35" i="3"/>
  <c r="G35" i="3"/>
  <c r="E35" i="3"/>
  <c r="F29" i="3"/>
  <c r="E29" i="3"/>
  <c r="F26" i="3"/>
  <c r="G26" i="3"/>
  <c r="I52" i="3"/>
  <c r="I53" i="3"/>
  <c r="I17" i="3"/>
  <c r="I23" i="3"/>
  <c r="I27" i="3"/>
  <c r="I30" i="3"/>
  <c r="G51" i="3"/>
  <c r="F51" i="3"/>
  <c r="J10" i="1"/>
  <c r="J11" i="1"/>
  <c r="J12" i="1"/>
  <c r="J13" i="1"/>
  <c r="J14" i="1"/>
  <c r="I11" i="1"/>
  <c r="I13" i="1"/>
  <c r="I14" i="1"/>
  <c r="I10" i="1"/>
  <c r="G12" i="1"/>
  <c r="H12" i="1"/>
  <c r="I12" i="1" s="1"/>
  <c r="G9" i="1"/>
  <c r="H9" i="1"/>
  <c r="H15" i="1" s="1"/>
  <c r="F12" i="1"/>
  <c r="F9" i="1"/>
  <c r="F15" i="1" s="1"/>
  <c r="F31" i="1" s="1"/>
  <c r="F229" i="7" l="1"/>
  <c r="G229" i="7" s="1"/>
  <c r="G230" i="7"/>
  <c r="G129" i="7"/>
  <c r="F213" i="7"/>
  <c r="G128" i="7"/>
  <c r="F187" i="7"/>
  <c r="G188" i="7"/>
  <c r="F235" i="7"/>
  <c r="G236" i="7"/>
  <c r="G193" i="7"/>
  <c r="F192" i="7"/>
  <c r="G192" i="7" s="1"/>
  <c r="F199" i="7"/>
  <c r="G200" i="7"/>
  <c r="F98" i="7"/>
  <c r="F97" i="7" s="1"/>
  <c r="G127" i="7"/>
  <c r="E165" i="7"/>
  <c r="G166" i="7"/>
  <c r="E98" i="7"/>
  <c r="G99" i="7"/>
  <c r="E86" i="7"/>
  <c r="G87" i="7"/>
  <c r="E55" i="7"/>
  <c r="G55" i="7" s="1"/>
  <c r="G62" i="7"/>
  <c r="E22" i="7"/>
  <c r="G23" i="7"/>
  <c r="E12" i="7"/>
  <c r="G13" i="7"/>
  <c r="F55" i="7"/>
  <c r="F54" i="7" s="1"/>
  <c r="F10" i="7" s="1"/>
  <c r="F13" i="3"/>
  <c r="F12" i="3" s="1"/>
  <c r="F11" i="3" s="1"/>
  <c r="I15" i="1"/>
  <c r="H31" i="1"/>
  <c r="J9" i="1"/>
  <c r="I9" i="1"/>
  <c r="H23" i="3"/>
  <c r="H54" i="3"/>
  <c r="H57" i="3"/>
  <c r="I75" i="3"/>
  <c r="H102" i="3"/>
  <c r="E106" i="3"/>
  <c r="H106" i="3" s="1"/>
  <c r="I14" i="3"/>
  <c r="H19" i="3"/>
  <c r="H44" i="3"/>
  <c r="I63" i="3"/>
  <c r="I109" i="3"/>
  <c r="H114" i="3"/>
  <c r="H109" i="3"/>
  <c r="I102" i="3"/>
  <c r="E62" i="3"/>
  <c r="H62" i="3" s="1"/>
  <c r="H75" i="3"/>
  <c r="I68" i="3"/>
  <c r="H63" i="3"/>
  <c r="H59" i="3"/>
  <c r="I57" i="3"/>
  <c r="E53" i="3"/>
  <c r="E52" i="3" s="1"/>
  <c r="I44" i="3"/>
  <c r="I32" i="3"/>
  <c r="G22" i="3"/>
  <c r="I22" i="3" s="1"/>
  <c r="I19" i="3"/>
  <c r="G13" i="3"/>
  <c r="H27" i="3"/>
  <c r="E13" i="3"/>
  <c r="E12" i="3" s="1"/>
  <c r="I29" i="3"/>
  <c r="H42" i="3"/>
  <c r="H22" i="3"/>
  <c r="I26" i="3"/>
  <c r="H39" i="3"/>
  <c r="H43" i="3"/>
  <c r="I35" i="3"/>
  <c r="H26" i="3"/>
  <c r="I51" i="3"/>
  <c r="E105" i="3"/>
  <c r="H105" i="3" s="1"/>
  <c r="H53" i="3"/>
  <c r="H29" i="3"/>
  <c r="I43" i="3"/>
  <c r="H35" i="3"/>
  <c r="I42" i="3"/>
  <c r="G15" i="1"/>
  <c r="G31" i="1" s="1"/>
  <c r="G187" i="7" l="1"/>
  <c r="G199" i="7"/>
  <c r="F198" i="7"/>
  <c r="G198" i="7" s="1"/>
  <c r="F234" i="7"/>
  <c r="G234" i="7" s="1"/>
  <c r="G235" i="7"/>
  <c r="E164" i="7"/>
  <c r="G164" i="7" s="1"/>
  <c r="G165" i="7"/>
  <c r="E97" i="7"/>
  <c r="G97" i="7" s="1"/>
  <c r="G98" i="7"/>
  <c r="E85" i="7"/>
  <c r="G85" i="7" s="1"/>
  <c r="G86" i="7"/>
  <c r="E54" i="7"/>
  <c r="G54" i="7" s="1"/>
  <c r="E21" i="7"/>
  <c r="G21" i="7" s="1"/>
  <c r="G22" i="7"/>
  <c r="E11" i="7"/>
  <c r="G12" i="7"/>
  <c r="I13" i="3"/>
  <c r="J15" i="1"/>
  <c r="G12" i="3"/>
  <c r="I12" i="3" s="1"/>
  <c r="H13" i="3"/>
  <c r="H12" i="3"/>
  <c r="E11" i="3"/>
  <c r="E51" i="3"/>
  <c r="H51" i="3" s="1"/>
  <c r="H52" i="3"/>
  <c r="G11" i="3"/>
  <c r="I11" i="3" s="1"/>
  <c r="F186" i="7" l="1"/>
  <c r="G11" i="7"/>
  <c r="E10" i="7"/>
  <c r="H11" i="3"/>
  <c r="F9" i="7" l="1"/>
  <c r="G186" i="7"/>
  <c r="G10" i="7"/>
  <c r="E9" i="7"/>
  <c r="G9" i="7" s="1"/>
</calcChain>
</file>

<file path=xl/sharedStrings.xml><?xml version="1.0" encoding="utf-8"?>
<sst xmlns="http://schemas.openxmlformats.org/spreadsheetml/2006/main" count="505" uniqueCount="224">
  <si>
    <t>PRIHODI UKUPNO</t>
  </si>
  <si>
    <t>RASHODI UKUPNO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</si>
  <si>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</si>
  <si>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</si>
  <si>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</si>
  <si>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</si>
  <si>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</si>
  <si>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</si>
  <si>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</si>
  <si>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</si>
  <si>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</si>
  <si>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</si>
  <si>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</si>
  <si>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</si>
  <si>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</si>
  <si>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</si>
  <si>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</si>
  <si>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</si>
  <si>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</si>
  <si>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</si>
  <si>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</si>
  <si>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</si>
  <si>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Prihodi od prodaje proizvedene dugotrajne imovine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</si>
  <si>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</si>
  <si>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</si>
  <si>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</si>
  <si>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6 PRIHODI POSLOVANJA</t>
  </si>
  <si>
    <t>7 PRIHODI OD PRODAJE NEFINANCIJSKE IMOVINE</t>
  </si>
  <si>
    <t>3 RASHODI  POSLOVANJA</t>
  </si>
  <si>
    <t>4 RASHODI ZA NABAVU NEFINANCIJSKE IMOVINE</t>
  </si>
  <si>
    <t>Izvršenje za 2021.</t>
  </si>
  <si>
    <t>Financijski plan za 2022.</t>
  </si>
  <si>
    <t>Izvršenje za 2022.</t>
  </si>
  <si>
    <t>Index % (4/2)</t>
  </si>
  <si>
    <t>Index % (4/3)</t>
  </si>
  <si>
    <t>IZVJEŠTAJ O IZVRŠENJU FINANCIJSKOG PLANA ELEKTROTEHNIČKE ŠKOLE, ZAGREB KONAVOSKA 2 za 2022. GODINU</t>
  </si>
  <si>
    <t>Prihodi prema ekonomskoj klasifikaciji</t>
  </si>
  <si>
    <t>Brojčana oznaka i naziv računa prihoda ekonomske klasifikacije na razini razreda, skupine, podskupine i odjeljka</t>
  </si>
  <si>
    <t>6</t>
  </si>
  <si>
    <t>63</t>
  </si>
  <si>
    <t>636</t>
  </si>
  <si>
    <t>638</t>
  </si>
  <si>
    <t>639</t>
  </si>
  <si>
    <t>64</t>
  </si>
  <si>
    <t>641</t>
  </si>
  <si>
    <t>65</t>
  </si>
  <si>
    <t>652</t>
  </si>
  <si>
    <t>66</t>
  </si>
  <si>
    <t>661</t>
  </si>
  <si>
    <t>663</t>
  </si>
  <si>
    <t>68</t>
  </si>
  <si>
    <t>683</t>
  </si>
  <si>
    <t>7</t>
  </si>
  <si>
    <t>72</t>
  </si>
  <si>
    <t>721</t>
  </si>
  <si>
    <t>Pomoći proračunskim korisnicima iz proračuna koji im nije nadležan</t>
  </si>
  <si>
    <t>Pomoći temeljem prijenosa EU sredstava</t>
  </si>
  <si>
    <t>Prijenosi između proračunskih korisnika istog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</si>
  <si>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</si>
  <si>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</si>
  <si>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</si>
  <si>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</si>
  <si>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usluga, prihodi od donacija i povrati po protestira</t>
  </si>
  <si>
    <t>Prihodi od prodaje proizvoda i robe te pruženih usluga</t>
  </si>
  <si>
    <t>Donacije od pravnih i fizičkih osoba izvan općeg proračuna i povrat donacija po protestiranim jamst</t>
  </si>
  <si>
    <t>Kazne, upravne mjere i ostali prihodi</t>
  </si>
  <si>
    <t>Ostali prihodi</t>
  </si>
  <si>
    <t>Prihodi od prodaje građevinskih objekata</t>
  </si>
  <si>
    <t>Rashodi prema ekonomskoj klasifikaciji</t>
  </si>
  <si>
    <t>3</t>
  </si>
  <si>
    <t>31</t>
  </si>
  <si>
    <t>311</t>
  </si>
  <si>
    <t>312</t>
  </si>
  <si>
    <t>313</t>
  </si>
  <si>
    <t>32</t>
  </si>
  <si>
    <t>321</t>
  </si>
  <si>
    <t>322</t>
  </si>
  <si>
    <t>323</t>
  </si>
  <si>
    <t>324</t>
  </si>
  <si>
    <t>329</t>
  </si>
  <si>
    <t>34</t>
  </si>
  <si>
    <t>343</t>
  </si>
  <si>
    <t>37</t>
  </si>
  <si>
    <t>372</t>
  </si>
  <si>
    <t>4</t>
  </si>
  <si>
    <t>42</t>
  </si>
  <si>
    <t>421</t>
  </si>
  <si>
    <t>422</t>
  </si>
  <si>
    <t>424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</si>
  <si>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</si>
  <si>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</si>
  <si>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</si>
  <si>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</si>
  <si>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</si>
  <si>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</si>
  <si>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</si>
  <si>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</si>
  <si>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</si>
  <si>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</si>
  <si>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</si>
  <si>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</si>
  <si>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Građevinski objekti</t>
  </si>
  <si>
    <t>Postrojenja i oprema</t>
  </si>
  <si>
    <t>Knjige, umjetnička djela i ostale izložbene vrijednosti</t>
  </si>
  <si>
    <t>SVEUKUPNO</t>
  </si>
  <si>
    <t>Prihodi iz nadležnog proračuna za financiranje redovne djelatnosti PK</t>
  </si>
  <si>
    <t>Prihodi iz nadležnog proračuna i od HZZO-a temelejm ugovornih obveza</t>
  </si>
  <si>
    <t>Index %                        (5/3)</t>
  </si>
  <si>
    <t>Index %                   (5/4)</t>
  </si>
  <si>
    <t>Izvorni plan za 2022.</t>
  </si>
  <si>
    <t>Brojčana oznaka i naziv izvora financiranja na razini razreda i skupine</t>
  </si>
  <si>
    <t>Prihodi prema izvoru financiranja</t>
  </si>
  <si>
    <t>Tekuće pomoći proračunskim korisnicima iz proračuna koji im nije nadležan</t>
  </si>
  <si>
    <t>Kapitalne pomoći proračunskim korisnicima iz proračuna koji im nije nadležan</t>
  </si>
  <si>
    <t>Tekuće pomoći temeljem prijenosa EU sredstava</t>
  </si>
  <si>
    <t>Tekući prijenosi između proračunskih korisnika istog proračuna</t>
  </si>
  <si>
    <t>Tekući prijenosi između proračunskih korisnika istog proračuna temeljem prijenosa EU sredstava</t>
  </si>
  <si>
    <t>Kamate na oročena sredstva i depozite po viđenju</t>
  </si>
  <si>
    <t>Prihodi od dividendi</t>
  </si>
  <si>
    <t>Ostali nespomenuti prihodi</t>
  </si>
  <si>
    <t>Prihodi od pruženih usluga</t>
  </si>
  <si>
    <t>Tekuće donacije</t>
  </si>
  <si>
    <t>Kapitalne donacije</t>
  </si>
  <si>
    <t>Stambeni objekti</t>
  </si>
  <si>
    <t>Plaće za redovan rad</t>
  </si>
  <si>
    <t>Plaće za prekovremeni rad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</si>
  <si>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</si>
  <si>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</si>
  <si>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</si>
  <si>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</si>
  <si>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</si>
  <si>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</si>
  <si>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</si>
  <si>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</si>
  <si>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</si>
  <si>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</si>
  <si>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</si>
  <si>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</si>
  <si>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</si>
  <si>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</si>
  <si>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</si>
  <si>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</si>
  <si>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</si>
  <si>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</si>
  <si>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</si>
  <si>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</si>
  <si>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</si>
  <si>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</si>
  <si>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</si>
  <si>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</si>
  <si>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</si>
  <si>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</si>
  <si>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</si>
  <si>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</si>
  <si>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</si>
  <si>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</si>
  <si>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</si>
  <si>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Naknade građanima i kućanstvima u novcu</t>
  </si>
  <si>
    <t>Naknade građanima i kućanstvima u naravi</t>
  </si>
  <si>
    <t>Poslovni objekti</t>
  </si>
  <si>
    <t>Uredska oprema i namještaj</t>
  </si>
  <si>
    <t>Komunikacijska oprema</t>
  </si>
  <si>
    <t>Oprema za održavanje i zaštitu</t>
  </si>
  <si>
    <t>Uređaji, strojevi i oprema za ostale namjene</t>
  </si>
  <si>
    <t>Knjige</t>
  </si>
  <si>
    <t>OPĆI PRIHODI I PRIMICI - POJAČANI STANDARD</t>
  </si>
  <si>
    <t>PRIHODI</t>
  </si>
  <si>
    <t>RASHODI</t>
  </si>
  <si>
    <t>DECENTRALIZIRANA SREDSTVA - SREDNJE ŠKOLSTVO</t>
  </si>
  <si>
    <t>VLASTITI PRIHODI</t>
  </si>
  <si>
    <t>PRIHODI ZA POSEBNE NAMJENE</t>
  </si>
  <si>
    <t>POMOĆI IZ DRUGIH PRORAČUNA</t>
  </si>
  <si>
    <t>POMOĆI TEMELJEM PRIJENOSA EU SREDSTAVA</t>
  </si>
  <si>
    <t>DONACIJE</t>
  </si>
  <si>
    <t>UKUPNO PRIHODI</t>
  </si>
  <si>
    <t>UKUPNO RASHODI</t>
  </si>
  <si>
    <t>PRENESENI VIŠAK PRIHODA</t>
  </si>
  <si>
    <t>1.1.3 OPĆI PRIHODI I PRIMICI - POJAČANI STANDARD</t>
  </si>
  <si>
    <t>1.2.2  DECENTRALIZIRANA SREDSTVA - SREDNJE ŠKOLSTVO</t>
  </si>
  <si>
    <t>3.1.1 VLASTITI PRIHODI</t>
  </si>
  <si>
    <t>4.3.1 PRIHODI ZA POSEBNE NAMJENE</t>
  </si>
  <si>
    <t>5.2.1 POMOĆI IZ DRUGIH PRORAČUNA</t>
  </si>
  <si>
    <t>5.6.1 POMOĆI TEMELJEM PRIJENOSA EU SREDSTAVA</t>
  </si>
  <si>
    <t>6.1.1 DONACIJE</t>
  </si>
  <si>
    <t>7.1.1 PRIHODI OD PRODAJE ILI ZAMJENE NEFINANCIJSKE IMOVINE I NAKNADE S NASLOVA OSIGURANJA</t>
  </si>
  <si>
    <t>UKUPNO PRIHODI + PRENESENI VIŠAK PRIHODA</t>
  </si>
  <si>
    <t>Index %                        (4/2)</t>
  </si>
  <si>
    <t>Index %                   (4/3)</t>
  </si>
  <si>
    <t>NAZIV FUNKCIJSKE KLASIFIKACIJE</t>
  </si>
  <si>
    <t>BROJČANA OZNAKA</t>
  </si>
  <si>
    <t>OBRAZOVANJE</t>
  </si>
  <si>
    <t>VIŠE SREDNJOŠKOLSKO OBRAZOVANJE</t>
  </si>
  <si>
    <r>
      <rPr>
        <b/>
        <sz val="10"/>
        <color theme="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092</t>
    </r>
  </si>
  <si>
    <r>
      <rPr>
        <b/>
        <sz val="10"/>
        <color theme="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09</t>
    </r>
  </si>
  <si>
    <t>Rashodi prema funkcijskoj klasifikaciji</t>
  </si>
  <si>
    <t>PROGRAM 4109</t>
  </si>
  <si>
    <t>DJELATNOST USTANOVA SREDNJEG ŠKOLSTVA I UČENIČKIH DOMOVA</t>
  </si>
  <si>
    <t>Aktivnost A410901</t>
  </si>
  <si>
    <t>REDOVNA DJELATNOST PRORAČUNSKIH KORISNIKA</t>
  </si>
  <si>
    <t>Izvršenje rashoda i izdataka po ekonomskoj i programskoj klasifikaciji i izvorima financiranja</t>
  </si>
  <si>
    <t>Index %                        (4/3)</t>
  </si>
  <si>
    <t>Izvor financiranja 1.1.3</t>
  </si>
  <si>
    <t>Izvor financiranja 1.2.2</t>
  </si>
  <si>
    <t>Izvor financiranja 3.1.1</t>
  </si>
  <si>
    <t>Izvor financiranja 4.3.1</t>
  </si>
  <si>
    <t>Izvor financiranja 5.2.1</t>
  </si>
  <si>
    <t>Izvor financiranja 5.6.1</t>
  </si>
  <si>
    <t>Izvor financiranja 6.1.1</t>
  </si>
  <si>
    <t>Aktivnost A410902</t>
  </si>
  <si>
    <t>IZVANNASTAVNE I OSTALE AKTIVNOSTI</t>
  </si>
  <si>
    <t>Aktivnost A410903</t>
  </si>
  <si>
    <t>POMOĆNICI U NASTAVI</t>
  </si>
  <si>
    <t>Aktivnost K410901</t>
  </si>
  <si>
    <t>ODRŽAVANJE I OPREMANJE USTANOVA SREDNJEG ŠKOLSTVAI UČENIČKIH DOMOVA</t>
  </si>
  <si>
    <t>Izvor financiranja 7.1.1</t>
  </si>
  <si>
    <t>PRIHODI OD PRODAJEILI ZAMJENE NEF.IMOV.I NAKNADE S NASLOVA OSIGURANJA</t>
  </si>
  <si>
    <t>Aktivnost T410902</t>
  </si>
  <si>
    <t>SUFINANCIRANJE PROJEKATA PRIJAVLJENIH NA NATJEČAJE EUROPSLIH FONDOVA ILI PRTNERSTVA ZA EU FONDOVE</t>
  </si>
  <si>
    <t>Naknade za rad predstavničkih i izvršnih tijela,povjerenstva i sl.</t>
  </si>
  <si>
    <t>Sužbena putovanja</t>
  </si>
  <si>
    <t>Knjige, umjetnička djela i ostale izložbene vrijednosto</t>
  </si>
  <si>
    <t>Prihodi iz nadležnog proračuna za financiranje rashoda poslovanja</t>
  </si>
  <si>
    <t>Prihodi iz nadležnog proračuna za financiranje rashoda za nabavu nefinancijske imovine</t>
  </si>
  <si>
    <t>IZVJEŠTAJ O IZVRŠENJU FINANCIJSKOG PLANA ELEKTROTEHNIČKE ŠKOLE, ZAGREB KONAVOSKA 2 za 2022. GODINU     usvojeno na sjednici Školskog odbora dana 16.02.2023.g.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</si>
</sst>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vertical="top"/>
    </xf>
    <xf numFmtId="0" fontId="9" fillId="2" borderId="2" xfId="0" quotePrefix="1" applyFont="1" applyFill="1" applyBorder="1" applyAlignment="1">
      <alignment vertical="top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19" fillId="0" borderId="3" xfId="0" applyFont="1" applyBorder="1" applyAlignment="1">
      <alignment horizontal="left" vertical="center"/>
    </xf>
    <xf numFmtId="4" fontId="19" fillId="0" borderId="3" xfId="0" applyNumberFormat="1" applyFont="1" applyBorder="1"/>
    <xf numFmtId="4" fontId="19" fillId="0" borderId="1" xfId="0" applyNumberFormat="1" applyFont="1" applyBorder="1"/>
    <xf numFmtId="4" fontId="19" fillId="0" borderId="3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top" wrapText="1"/>
    </xf>
    <xf numFmtId="0" fontId="6" fillId="4" borderId="4" xfId="0" applyNumberFormat="1" applyFont="1" applyFill="1" applyBorder="1" applyAlignment="1" applyProtection="1">
      <alignment horizontal="left" vertical="top" wrapText="1"/>
    </xf>
    <xf numFmtId="3" fontId="6" fillId="2" borderId="4" xfId="0" applyNumberFormat="1" applyFont="1" applyFill="1" applyBorder="1" applyAlignment="1">
      <alignment horizontal="left" vertical="top"/>
    </xf>
    <xf numFmtId="2" fontId="1" fillId="0" borderId="3" xfId="0" applyNumberFormat="1" applyFont="1" applyBorder="1"/>
    <xf numFmtId="4" fontId="6" fillId="5" borderId="3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6" fillId="0" borderId="0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</xf>
    <xf numFmtId="0" fontId="17" fillId="2" borderId="2" xfId="0" applyNumberFormat="1" applyFont="1" applyFill="1" applyBorder="1" applyAlignment="1" applyProtection="1">
      <alignment vertical="top" wrapText="1"/>
    </xf>
    <xf numFmtId="0" fontId="17" fillId="2" borderId="4" xfId="0" applyNumberFormat="1" applyFont="1" applyFill="1" applyBorder="1" applyAlignment="1" applyProtection="1">
      <alignment vertical="top" wrapText="1"/>
    </xf>
    <xf numFmtId="0" fontId="17" fillId="2" borderId="1" xfId="0" applyNumberFormat="1" applyFont="1" applyFill="1" applyBorder="1" applyAlignment="1" applyProtection="1">
      <alignment horizontal="left" vertical="top" wrapText="1"/>
    </xf>
    <xf numFmtId="0" fontId="17" fillId="2" borderId="2" xfId="0" applyNumberFormat="1" applyFont="1" applyFill="1" applyBorder="1" applyAlignment="1" applyProtection="1">
      <alignment horizontal="left" vertical="top" wrapText="1"/>
    </xf>
    <xf numFmtId="0" fontId="17" fillId="2" borderId="4" xfId="0" applyNumberFormat="1" applyFont="1" applyFill="1" applyBorder="1" applyAlignment="1" applyProtection="1">
      <alignment horizontal="left" vertical="top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/>
    </xf>
    <xf numFmtId="4" fontId="3" fillId="2" borderId="11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0" fillId="6" borderId="8" xfId="0" applyNumberFormat="1" applyFont="1" applyFill="1" applyBorder="1" applyAlignment="1" applyProtection="1">
      <alignment horizontal="center" vertical="center" wrapText="1"/>
    </xf>
    <xf numFmtId="4" fontId="3" fillId="4" borderId="4" xfId="0" applyNumberFormat="1" applyFont="1" applyFill="1" applyBorder="1" applyAlignment="1">
      <alignment horizontal="right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10" fillId="6" borderId="15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>
      <alignment horizontal="right"/>
    </xf>
    <xf numFmtId="4" fontId="9" fillId="4" borderId="9" xfId="0" applyNumberFormat="1" applyFont="1" applyFill="1" applyBorder="1" applyAlignment="1">
      <alignment horizontal="right"/>
    </xf>
    <xf numFmtId="4" fontId="6" fillId="8" borderId="4" xfId="0" applyNumberFormat="1" applyFont="1" applyFill="1" applyBorder="1" applyAlignment="1">
      <alignment horizontal="right"/>
    </xf>
    <xf numFmtId="4" fontId="10" fillId="8" borderId="9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right"/>
    </xf>
    <xf numFmtId="0" fontId="21" fillId="7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10" fillId="7" borderId="9" xfId="0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top" wrapText="1"/>
    </xf>
    <xf numFmtId="0" fontId="9" fillId="2" borderId="2" xfId="0" applyNumberFormat="1" applyFont="1" applyFill="1" applyBorder="1" applyAlignment="1" applyProtection="1">
      <alignment horizontal="left" vertical="top" wrapText="1"/>
    </xf>
    <xf numFmtId="0" fontId="9" fillId="2" borderId="4" xfId="0" applyNumberFormat="1" applyFont="1" applyFill="1" applyBorder="1" applyAlignment="1" applyProtection="1">
      <alignment horizontal="left" vertical="top" wrapText="1"/>
    </xf>
    <xf numFmtId="0" fontId="9" fillId="2" borderId="1" xfId="0" quotePrefix="1" applyFont="1" applyFill="1" applyBorder="1" applyAlignment="1">
      <alignment horizontal="left" vertical="top"/>
    </xf>
    <xf numFmtId="0" fontId="9" fillId="2" borderId="2" xfId="0" quotePrefix="1" applyFont="1" applyFill="1" applyBorder="1" applyAlignment="1">
      <alignment horizontal="left" vertical="top"/>
    </xf>
    <xf numFmtId="0" fontId="9" fillId="2" borderId="4" xfId="0" quotePrefix="1" applyFont="1" applyFill="1" applyBorder="1" applyAlignment="1">
      <alignment horizontal="left" vertical="top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2" xfId="0" quotePrefix="1" applyFont="1" applyFill="1" applyBorder="1" applyAlignment="1">
      <alignment horizontal="left" vertical="top" wrapText="1"/>
    </xf>
    <xf numFmtId="0" fontId="9" fillId="2" borderId="4" xfId="0" quotePrefix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 applyProtection="1">
      <alignment horizontal="left" vertical="top"/>
    </xf>
    <xf numFmtId="0" fontId="9" fillId="2" borderId="2" xfId="0" applyNumberFormat="1" applyFont="1" applyFill="1" applyBorder="1" applyAlignment="1" applyProtection="1">
      <alignment horizontal="left" vertical="top"/>
    </xf>
    <xf numFmtId="0" fontId="9" fillId="2" borderId="4" xfId="0" applyNumberFormat="1" applyFont="1" applyFill="1" applyBorder="1" applyAlignment="1" applyProtection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left" vertical="top" wrapText="1"/>
    </xf>
    <xf numFmtId="0" fontId="10" fillId="5" borderId="2" xfId="0" applyNumberFormat="1" applyFont="1" applyFill="1" applyBorder="1" applyAlignment="1" applyProtection="1">
      <alignment horizontal="left" vertical="top" wrapText="1"/>
    </xf>
    <xf numFmtId="0" fontId="10" fillId="5" borderId="4" xfId="0" applyNumberFormat="1" applyFont="1" applyFill="1" applyBorder="1" applyAlignment="1" applyProtection="1">
      <alignment horizontal="left" vertical="top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10" fillId="2" borderId="4" xfId="0" applyNumberFormat="1" applyFont="1" applyFill="1" applyBorder="1" applyAlignment="1" applyProtection="1">
      <alignment horizontal="left" vertical="top" wrapText="1"/>
    </xf>
    <xf numFmtId="0" fontId="10" fillId="7" borderId="1" xfId="0" applyNumberFormat="1" applyFont="1" applyFill="1" applyBorder="1" applyAlignment="1" applyProtection="1">
      <alignment horizontal="left" vertical="top" wrapText="1"/>
    </xf>
    <xf numFmtId="0" fontId="10" fillId="7" borderId="2" xfId="0" applyNumberFormat="1" applyFont="1" applyFill="1" applyBorder="1" applyAlignment="1" applyProtection="1">
      <alignment horizontal="left" vertical="top" wrapText="1"/>
    </xf>
    <xf numFmtId="0" fontId="10" fillId="7" borderId="4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top"/>
    </xf>
    <xf numFmtId="0" fontId="21" fillId="7" borderId="1" xfId="0" applyNumberFormat="1" applyFont="1" applyFill="1" applyBorder="1" applyAlignment="1" applyProtection="1">
      <alignment horizontal="left" vertical="center" wrapText="1"/>
    </xf>
    <xf numFmtId="0" fontId="21" fillId="7" borderId="2" xfId="0" applyNumberFormat="1" applyFont="1" applyFill="1" applyBorder="1" applyAlignment="1" applyProtection="1">
      <alignment horizontal="left" vertical="center" wrapText="1"/>
    </xf>
    <xf numFmtId="0" fontId="21" fillId="7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P6" sqref="P6"/>
    </sheetView>
  </sheetViews>
  <sheetFormatPr defaultRowHeight="15" x14ac:dyDescent="0.25"/>
  <cols>
    <col min="5" max="5" width="25.28515625" customWidth="1"/>
    <col min="6" max="8" width="22.7109375" customWidth="1"/>
    <col min="9" max="10" width="7.7109375" customWidth="1"/>
  </cols>
  <sheetData>
    <row r="1" spans="1:10" ht="42" customHeight="1" x14ac:dyDescent="0.25">
      <c r="A1" s="112" t="s">
        <v>223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12" t="s">
        <v>15</v>
      </c>
      <c r="B3" s="112"/>
      <c r="C3" s="112"/>
      <c r="D3" s="112"/>
      <c r="E3" s="112"/>
      <c r="F3" s="112"/>
      <c r="G3" s="112"/>
      <c r="H3" s="112"/>
      <c r="I3" s="113"/>
      <c r="J3" s="113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12" t="s">
        <v>19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29"/>
    </row>
    <row r="7" spans="1:10" ht="27" customHeight="1" x14ac:dyDescent="0.25">
      <c r="A7" s="109"/>
      <c r="B7" s="110"/>
      <c r="C7" s="110"/>
      <c r="D7" s="110"/>
      <c r="E7" s="111"/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</row>
    <row r="8" spans="1:10" ht="15" customHeight="1" x14ac:dyDescent="0.25">
      <c r="A8" s="109">
        <v>1</v>
      </c>
      <c r="B8" s="110"/>
      <c r="C8" s="110"/>
      <c r="D8" s="110"/>
      <c r="E8" s="111"/>
      <c r="F8" s="4">
        <v>2</v>
      </c>
      <c r="G8" s="4">
        <v>3</v>
      </c>
      <c r="H8" s="4">
        <v>4</v>
      </c>
      <c r="I8" s="4">
        <v>5</v>
      </c>
      <c r="J8" s="4">
        <v>6</v>
      </c>
    </row>
    <row r="9" spans="1:10" ht="15" customHeight="1" x14ac:dyDescent="0.25">
      <c r="A9" s="114" t="s">
        <v>0</v>
      </c>
      <c r="B9" s="115"/>
      <c r="C9" s="115"/>
      <c r="D9" s="115"/>
      <c r="E9" s="116"/>
      <c r="F9" s="35">
        <f>F10+F11</f>
        <v>14421530.27</v>
      </c>
      <c r="G9" s="35">
        <f t="shared" ref="G9:H9" si="0">G10+G11</f>
        <v>16129000</v>
      </c>
      <c r="H9" s="35">
        <f t="shared" si="0"/>
        <v>16205237.68</v>
      </c>
      <c r="I9" s="35">
        <f>(H9/F9)*100</f>
        <v>112.36836435943631</v>
      </c>
      <c r="J9" s="35">
        <f>(H9/G9)*100</f>
        <v>100.47267456134912</v>
      </c>
    </row>
    <row r="10" spans="1:10" ht="15" customHeight="1" x14ac:dyDescent="0.25">
      <c r="A10" s="117" t="s">
        <v>26</v>
      </c>
      <c r="B10" s="118"/>
      <c r="C10" s="118"/>
      <c r="D10" s="118"/>
      <c r="E10" s="119"/>
      <c r="F10" s="34">
        <v>14420173.51</v>
      </c>
      <c r="G10" s="34">
        <v>16128000</v>
      </c>
      <c r="H10" s="34">
        <v>16204269.01</v>
      </c>
      <c r="I10" s="34">
        <f>(H10/F10)*100</f>
        <v>112.37221936866972</v>
      </c>
      <c r="J10" s="46">
        <f t="shared" ref="J10:J15" si="1">(H10/G10)*100</f>
        <v>100.47289812748015</v>
      </c>
    </row>
    <row r="11" spans="1:10" ht="15" customHeight="1" x14ac:dyDescent="0.25">
      <c r="A11" s="120" t="s">
        <v>27</v>
      </c>
      <c r="B11" s="119"/>
      <c r="C11" s="119"/>
      <c r="D11" s="119"/>
      <c r="E11" s="119"/>
      <c r="F11" s="34">
        <v>1356.76</v>
      </c>
      <c r="G11" s="34">
        <v>1000</v>
      </c>
      <c r="H11" s="34">
        <v>968.67</v>
      </c>
      <c r="I11" s="34">
        <f t="shared" ref="I11:I15" si="2">(H11/F11)*100</f>
        <v>71.395825348624669</v>
      </c>
      <c r="J11" s="46">
        <f t="shared" si="1"/>
        <v>96.86699999999999</v>
      </c>
    </row>
    <row r="12" spans="1:10" ht="15" customHeight="1" x14ac:dyDescent="0.25">
      <c r="A12" s="30" t="s">
        <v>1</v>
      </c>
      <c r="B12" s="31"/>
      <c r="C12" s="31"/>
      <c r="D12" s="31"/>
      <c r="E12" s="31"/>
      <c r="F12" s="35">
        <f>F13+F14</f>
        <v>14239032.189999999</v>
      </c>
      <c r="G12" s="35">
        <f t="shared" ref="G12:H12" si="3">G13+G14</f>
        <v>16913000</v>
      </c>
      <c r="H12" s="35">
        <f t="shared" si="3"/>
        <v>16532178.91</v>
      </c>
      <c r="I12" s="35">
        <f t="shared" si="2"/>
        <v>116.1046529665862</v>
      </c>
      <c r="J12" s="35">
        <f t="shared" si="1"/>
        <v>97.748352805534196</v>
      </c>
    </row>
    <row r="13" spans="1:10" ht="15" customHeight="1" x14ac:dyDescent="0.25">
      <c r="A13" s="123" t="s">
        <v>28</v>
      </c>
      <c r="B13" s="118"/>
      <c r="C13" s="118"/>
      <c r="D13" s="118"/>
      <c r="E13" s="118"/>
      <c r="F13" s="34">
        <v>14169666.15</v>
      </c>
      <c r="G13" s="34">
        <v>16809000</v>
      </c>
      <c r="H13" s="34">
        <v>16295669.970000001</v>
      </c>
      <c r="I13" s="34">
        <f t="shared" si="2"/>
        <v>115.00390903705238</v>
      </c>
      <c r="J13" s="46">
        <f t="shared" si="1"/>
        <v>96.946100124933082</v>
      </c>
    </row>
    <row r="14" spans="1:10" ht="15" customHeight="1" x14ac:dyDescent="0.25">
      <c r="A14" s="121" t="s">
        <v>29</v>
      </c>
      <c r="B14" s="119"/>
      <c r="C14" s="119"/>
      <c r="D14" s="119"/>
      <c r="E14" s="119"/>
      <c r="F14" s="36">
        <v>69366.039999999994</v>
      </c>
      <c r="G14" s="36">
        <v>104000</v>
      </c>
      <c r="H14" s="36">
        <v>236508.94</v>
      </c>
      <c r="I14" s="34">
        <f t="shared" si="2"/>
        <v>340.95782316534144</v>
      </c>
      <c r="J14" s="46">
        <f t="shared" si="1"/>
        <v>227.41244230769234</v>
      </c>
    </row>
    <row r="15" spans="1:10" ht="15" customHeight="1" x14ac:dyDescent="0.25">
      <c r="A15" s="122" t="s">
        <v>2</v>
      </c>
      <c r="B15" s="115"/>
      <c r="C15" s="115"/>
      <c r="D15" s="115"/>
      <c r="E15" s="115"/>
      <c r="F15" s="35">
        <f>F9-F12</f>
        <v>182498.08000000007</v>
      </c>
      <c r="G15" s="35">
        <f>G9-G12</f>
        <v>-784000</v>
      </c>
      <c r="H15" s="35">
        <f>H9-H12</f>
        <v>-326941.23000000045</v>
      </c>
      <c r="I15" s="35">
        <f t="shared" si="2"/>
        <v>-179.14776418469737</v>
      </c>
      <c r="J15" s="35">
        <f t="shared" si="1"/>
        <v>41.701687500000055</v>
      </c>
    </row>
    <row r="16" spans="1:10" ht="18" x14ac:dyDescent="0.25">
      <c r="A16" s="5"/>
      <c r="B16" s="9"/>
      <c r="C16" s="9"/>
      <c r="D16" s="9"/>
      <c r="E16" s="9"/>
      <c r="F16" s="9"/>
      <c r="G16" s="9"/>
      <c r="H16" s="3"/>
      <c r="I16" s="3"/>
      <c r="J16" s="3"/>
    </row>
    <row r="17" spans="1:10" ht="18" customHeight="1" x14ac:dyDescent="0.25">
      <c r="A17" s="112" t="s">
        <v>20</v>
      </c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ht="18" x14ac:dyDescent="0.25">
      <c r="A18" s="21"/>
      <c r="B18" s="19"/>
      <c r="C18" s="19"/>
      <c r="D18" s="19"/>
      <c r="E18" s="19"/>
      <c r="F18" s="19"/>
      <c r="G18" s="19"/>
      <c r="H18" s="20"/>
      <c r="I18" s="20"/>
      <c r="J18" s="20"/>
    </row>
    <row r="19" spans="1:10" ht="25.5" x14ac:dyDescent="0.25">
      <c r="A19" s="109"/>
      <c r="B19" s="110"/>
      <c r="C19" s="110"/>
      <c r="D19" s="110"/>
      <c r="E19" s="111"/>
      <c r="F19" s="4" t="s">
        <v>30</v>
      </c>
      <c r="G19" s="4" t="s">
        <v>31</v>
      </c>
      <c r="H19" s="4" t="s">
        <v>32</v>
      </c>
      <c r="I19" s="4" t="s">
        <v>33</v>
      </c>
      <c r="J19" s="4" t="s">
        <v>34</v>
      </c>
    </row>
    <row r="20" spans="1:10" ht="15" customHeight="1" x14ac:dyDescent="0.25">
      <c r="A20" s="117" t="s">
        <v>4</v>
      </c>
      <c r="B20" s="131"/>
      <c r="C20" s="131"/>
      <c r="D20" s="131"/>
      <c r="E20" s="132"/>
      <c r="F20" s="36">
        <v>0</v>
      </c>
      <c r="G20" s="36">
        <v>0</v>
      </c>
      <c r="H20" s="36">
        <v>0</v>
      </c>
      <c r="I20" s="24"/>
      <c r="J20" s="24"/>
    </row>
    <row r="21" spans="1:10" ht="15" customHeight="1" x14ac:dyDescent="0.25">
      <c r="A21" s="117" t="s">
        <v>5</v>
      </c>
      <c r="B21" s="118"/>
      <c r="C21" s="118"/>
      <c r="D21" s="118"/>
      <c r="E21" s="118"/>
      <c r="F21" s="36">
        <v>0</v>
      </c>
      <c r="G21" s="36">
        <v>0</v>
      </c>
      <c r="H21" s="36">
        <v>0</v>
      </c>
      <c r="I21" s="24"/>
      <c r="J21" s="24"/>
    </row>
    <row r="22" spans="1:10" ht="15" customHeight="1" x14ac:dyDescent="0.25">
      <c r="A22" s="122" t="s">
        <v>6</v>
      </c>
      <c r="B22" s="115"/>
      <c r="C22" s="115"/>
      <c r="D22" s="115"/>
      <c r="E22" s="115"/>
      <c r="F22" s="35">
        <v>0</v>
      </c>
      <c r="G22" s="35">
        <v>0</v>
      </c>
      <c r="H22" s="35">
        <v>0</v>
      </c>
      <c r="I22" s="23"/>
      <c r="J22" s="23"/>
    </row>
    <row r="23" spans="1:10" ht="18" x14ac:dyDescent="0.25">
      <c r="A23" s="18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8" customHeight="1" x14ac:dyDescent="0.25">
      <c r="A24" s="112" t="s">
        <v>25</v>
      </c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ht="18" x14ac:dyDescent="0.25">
      <c r="A25" s="18"/>
      <c r="B25" s="19"/>
      <c r="C25" s="19"/>
      <c r="D25" s="19"/>
      <c r="E25" s="19"/>
      <c r="F25" s="19"/>
      <c r="G25" s="19"/>
      <c r="H25" s="20"/>
      <c r="I25" s="20"/>
      <c r="J25" s="20"/>
    </row>
    <row r="26" spans="1:10" ht="25.5" x14ac:dyDescent="0.25">
      <c r="A26" s="109"/>
      <c r="B26" s="110"/>
      <c r="C26" s="110"/>
      <c r="D26" s="110"/>
      <c r="E26" s="111"/>
      <c r="F26" s="4" t="s">
        <v>30</v>
      </c>
      <c r="G26" s="4" t="s">
        <v>31</v>
      </c>
      <c r="H26" s="4" t="s">
        <v>32</v>
      </c>
      <c r="I26" s="4" t="s">
        <v>33</v>
      </c>
      <c r="J26" s="4" t="s">
        <v>34</v>
      </c>
    </row>
    <row r="27" spans="1:10" ht="15" customHeight="1" x14ac:dyDescent="0.25">
      <c r="A27" s="125" t="s">
        <v>21</v>
      </c>
      <c r="B27" s="126"/>
      <c r="C27" s="126"/>
      <c r="D27" s="126"/>
      <c r="E27" s="127"/>
      <c r="F27" s="37">
        <v>485000</v>
      </c>
      <c r="G27" s="26">
        <v>784000</v>
      </c>
      <c r="H27" s="37">
        <v>865431.15</v>
      </c>
      <c r="I27" s="26"/>
      <c r="J27" s="27"/>
    </row>
    <row r="28" spans="1:10" ht="30" customHeight="1" x14ac:dyDescent="0.25">
      <c r="A28" s="128" t="s">
        <v>3</v>
      </c>
      <c r="B28" s="129"/>
      <c r="C28" s="129"/>
      <c r="D28" s="129"/>
      <c r="E28" s="130"/>
      <c r="F28" s="38">
        <v>485000</v>
      </c>
      <c r="G28" s="28">
        <v>784000</v>
      </c>
      <c r="H28" s="38">
        <v>865431.15</v>
      </c>
      <c r="I28" s="28"/>
      <c r="J28" s="25"/>
    </row>
    <row r="31" spans="1:10" ht="15" customHeight="1" x14ac:dyDescent="0.25">
      <c r="A31" s="123" t="s">
        <v>7</v>
      </c>
      <c r="B31" s="118"/>
      <c r="C31" s="118"/>
      <c r="D31" s="118"/>
      <c r="E31" s="118"/>
      <c r="F31" s="36">
        <f>F15+F28</f>
        <v>667498.08000000007</v>
      </c>
      <c r="G31" s="36">
        <f>G15+G28</f>
        <v>0</v>
      </c>
      <c r="H31" s="36">
        <f>H15+H28</f>
        <v>538489.91999999958</v>
      </c>
      <c r="I31" s="24">
        <v>0</v>
      </c>
      <c r="J31" s="24">
        <v>0</v>
      </c>
    </row>
    <row r="32" spans="1:10" ht="15" customHeight="1" x14ac:dyDescent="0.25">
      <c r="A32" s="14"/>
      <c r="B32" s="15"/>
      <c r="C32" s="15"/>
      <c r="D32" s="15"/>
      <c r="E32" s="15"/>
      <c r="F32" s="16"/>
      <c r="G32" s="16"/>
      <c r="H32" s="16"/>
      <c r="I32" s="16"/>
      <c r="J32" s="16"/>
    </row>
    <row r="33" spans="1:10" ht="15" customHeigh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5" customHeight="1" x14ac:dyDescent="0.25"/>
    <row r="35" spans="1:10" ht="15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15" customHeight="1" x14ac:dyDescent="0.25"/>
    <row r="37" spans="1:10" ht="15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</row>
  </sheetData>
  <mergeCells count="21">
    <mergeCell ref="A31:E31"/>
    <mergeCell ref="A27:E27"/>
    <mergeCell ref="A28:E28"/>
    <mergeCell ref="A20:E20"/>
    <mergeCell ref="A21:E21"/>
    <mergeCell ref="A22:E22"/>
    <mergeCell ref="A19:E19"/>
    <mergeCell ref="A26:E26"/>
    <mergeCell ref="A1:J1"/>
    <mergeCell ref="A3:J3"/>
    <mergeCell ref="A9:E9"/>
    <mergeCell ref="A10:E10"/>
    <mergeCell ref="A11:E11"/>
    <mergeCell ref="A8:E8"/>
    <mergeCell ref="A7:E7"/>
    <mergeCell ref="A14:E14"/>
    <mergeCell ref="A15:E15"/>
    <mergeCell ref="A13:E13"/>
    <mergeCell ref="A5:J5"/>
    <mergeCell ref="A17:J17"/>
    <mergeCell ref="A24:J24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opLeftCell="A88" workbookViewId="0">
      <selection activeCell="R34" sqref="R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customWidth="1"/>
    <col min="4" max="4" width="51.140625" customWidth="1"/>
    <col min="5" max="7" width="25.7109375" customWidth="1"/>
    <col min="8" max="9" width="10.7109375" customWidth="1"/>
  </cols>
  <sheetData>
    <row r="1" spans="1:9" ht="42" customHeight="1" x14ac:dyDescent="0.25">
      <c r="A1" s="112" t="s">
        <v>35</v>
      </c>
      <c r="B1" s="112"/>
      <c r="C1" s="112"/>
      <c r="D1" s="112"/>
      <c r="E1" s="112"/>
      <c r="F1" s="112"/>
      <c r="G1" s="112"/>
      <c r="H1" s="112"/>
      <c r="I1" s="11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12" t="s">
        <v>15</v>
      </c>
      <c r="B3" s="112"/>
      <c r="C3" s="112"/>
      <c r="D3" s="112"/>
      <c r="E3" s="112"/>
      <c r="F3" s="112"/>
      <c r="G3" s="112"/>
      <c r="H3" s="113"/>
      <c r="I3" s="11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12" t="s">
        <v>8</v>
      </c>
      <c r="B5" s="124"/>
      <c r="C5" s="124"/>
      <c r="D5" s="124"/>
      <c r="E5" s="124"/>
      <c r="F5" s="124"/>
      <c r="G5" s="124"/>
      <c r="H5" s="124"/>
      <c r="I5" s="124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x14ac:dyDescent="0.25">
      <c r="A7" s="133" t="s">
        <v>36</v>
      </c>
      <c r="B7" s="134"/>
      <c r="C7" s="134"/>
      <c r="D7" s="134"/>
      <c r="E7" s="134"/>
      <c r="F7" s="134"/>
      <c r="G7" s="134"/>
      <c r="H7" s="134"/>
      <c r="I7" s="134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customHeight="1" x14ac:dyDescent="0.25">
      <c r="A9" s="125" t="s">
        <v>37</v>
      </c>
      <c r="B9" s="126"/>
      <c r="C9" s="126"/>
      <c r="D9" s="127"/>
      <c r="E9" s="17" t="s">
        <v>30</v>
      </c>
      <c r="F9" s="17" t="s">
        <v>109</v>
      </c>
      <c r="G9" s="17" t="s">
        <v>32</v>
      </c>
      <c r="H9" s="17" t="s">
        <v>107</v>
      </c>
      <c r="I9" s="17" t="s">
        <v>108</v>
      </c>
    </row>
    <row r="10" spans="1:9" ht="15.75" customHeight="1" x14ac:dyDescent="0.25">
      <c r="A10" s="39">
        <v>1</v>
      </c>
      <c r="B10" s="136">
        <v>2</v>
      </c>
      <c r="C10" s="137"/>
      <c r="D10" s="138"/>
      <c r="E10" s="40">
        <v>3</v>
      </c>
      <c r="F10" s="41">
        <v>4</v>
      </c>
      <c r="G10" s="41">
        <v>5</v>
      </c>
      <c r="H10" s="41">
        <v>6</v>
      </c>
      <c r="I10" s="41">
        <v>7</v>
      </c>
    </row>
    <row r="11" spans="1:9" ht="15.75" customHeight="1" x14ac:dyDescent="0.25">
      <c r="A11" s="136" t="s">
        <v>104</v>
      </c>
      <c r="B11" s="137"/>
      <c r="C11" s="137"/>
      <c r="D11" s="138"/>
      <c r="E11" s="47">
        <f>E12+E42</f>
        <v>14421530.27</v>
      </c>
      <c r="F11" s="47">
        <f>F12+F42</f>
        <v>16129000</v>
      </c>
      <c r="G11" s="47">
        <f>G12+G42</f>
        <v>16205237.679999998</v>
      </c>
      <c r="H11" s="46">
        <f>(G11/E11)*100</f>
        <v>112.36836435943631</v>
      </c>
      <c r="I11" s="46">
        <f>(G11/F11)*100</f>
        <v>100.47267456134912</v>
      </c>
    </row>
    <row r="12" spans="1:9" ht="15" customHeight="1" x14ac:dyDescent="0.25">
      <c r="A12" s="12" t="s">
        <v>38</v>
      </c>
      <c r="B12" s="139" t="s">
        <v>9</v>
      </c>
      <c r="C12" s="140"/>
      <c r="D12" s="141"/>
      <c r="E12" s="44">
        <f>E13+E22+E26+E29+E35+E39</f>
        <v>14420173.51</v>
      </c>
      <c r="F12" s="44">
        <f>F13+F22+F26+F29+F35</f>
        <v>16128000</v>
      </c>
      <c r="G12" s="44">
        <f>G13+G22+G26+G29+G35</f>
        <v>16204269.009999998</v>
      </c>
      <c r="H12" s="45">
        <f t="shared" ref="H12:H45" si="0">(G12/E12)*100</f>
        <v>112.3722193686697</v>
      </c>
      <c r="I12" s="45">
        <f t="shared" ref="I12:I43" si="1">(G12/F12)*100</f>
        <v>100.47289812748015</v>
      </c>
    </row>
    <row r="13" spans="1:9" ht="15" customHeight="1" x14ac:dyDescent="0.25">
      <c r="A13" s="11" t="s">
        <v>39</v>
      </c>
      <c r="B13" s="142" t="s">
        <v>23</v>
      </c>
      <c r="C13" s="143"/>
      <c r="D13" s="144"/>
      <c r="E13" s="44">
        <f>E14+E17+E19</f>
        <v>12877711.91</v>
      </c>
      <c r="F13" s="44">
        <f>F14+F17+F19</f>
        <v>13996000</v>
      </c>
      <c r="G13" s="44">
        <f>G14+G17+G19</f>
        <v>14151755.529999999</v>
      </c>
      <c r="H13" s="45">
        <f t="shared" si="0"/>
        <v>109.89340054276768</v>
      </c>
      <c r="I13" s="45">
        <f t="shared" si="1"/>
        <v>101.11285745927407</v>
      </c>
    </row>
    <row r="14" spans="1:9" ht="15" customHeight="1" x14ac:dyDescent="0.25">
      <c r="A14" s="11" t="s">
        <v>40</v>
      </c>
      <c r="B14" s="145" t="s">
        <v>55</v>
      </c>
      <c r="C14" s="146"/>
      <c r="D14" s="147"/>
      <c r="E14" s="44">
        <f>E15+E16</f>
        <v>12144520.449999999</v>
      </c>
      <c r="F14" s="44">
        <v>13370000</v>
      </c>
      <c r="G14" s="44">
        <f t="shared" ref="G14" si="2">G15+G16</f>
        <v>13159243.279999999</v>
      </c>
      <c r="H14" s="45">
        <f t="shared" si="0"/>
        <v>108.35539644548089</v>
      </c>
      <c r="I14" s="45">
        <f t="shared" si="1"/>
        <v>98.423659536275238</v>
      </c>
    </row>
    <row r="15" spans="1:9" ht="15" customHeight="1" x14ac:dyDescent="0.25">
      <c r="A15" s="11">
        <v>6361</v>
      </c>
      <c r="B15" s="145" t="s">
        <v>112</v>
      </c>
      <c r="C15" s="146"/>
      <c r="D15" s="146"/>
      <c r="E15" s="45">
        <v>12137520.449999999</v>
      </c>
      <c r="F15" s="45"/>
      <c r="G15" s="48">
        <v>13152243.279999999</v>
      </c>
      <c r="H15" s="45">
        <f t="shared" si="0"/>
        <v>108.36021520359209</v>
      </c>
      <c r="I15" s="45">
        <v>0</v>
      </c>
    </row>
    <row r="16" spans="1:9" ht="15" customHeight="1" x14ac:dyDescent="0.25">
      <c r="A16" s="11">
        <v>6362</v>
      </c>
      <c r="B16" s="145" t="s">
        <v>113</v>
      </c>
      <c r="C16" s="146"/>
      <c r="D16" s="146"/>
      <c r="E16" s="45">
        <v>7000</v>
      </c>
      <c r="F16" s="45"/>
      <c r="G16" s="48">
        <v>7000</v>
      </c>
      <c r="H16" s="45">
        <f t="shared" si="0"/>
        <v>100</v>
      </c>
      <c r="I16" s="45">
        <v>0</v>
      </c>
    </row>
    <row r="17" spans="1:9" ht="15" customHeight="1" x14ac:dyDescent="0.25">
      <c r="A17" s="11" t="s">
        <v>41</v>
      </c>
      <c r="B17" s="142" t="s">
        <v>56</v>
      </c>
      <c r="C17" s="143"/>
      <c r="D17" s="144"/>
      <c r="E17" s="44">
        <f>E18</f>
        <v>729110.57</v>
      </c>
      <c r="F17" s="44">
        <v>566000</v>
      </c>
      <c r="G17" s="44">
        <f t="shared" ref="G17" si="3">G18</f>
        <v>928984.45</v>
      </c>
      <c r="H17" s="45">
        <f t="shared" si="0"/>
        <v>127.41338395354769</v>
      </c>
      <c r="I17" s="45">
        <f t="shared" si="1"/>
        <v>164.13152826855122</v>
      </c>
    </row>
    <row r="18" spans="1:9" ht="15" customHeight="1" x14ac:dyDescent="0.25">
      <c r="A18" s="11">
        <v>6381</v>
      </c>
      <c r="B18" s="42" t="s">
        <v>114</v>
      </c>
      <c r="C18" s="43"/>
      <c r="D18" s="43"/>
      <c r="E18" s="45">
        <v>729110.57</v>
      </c>
      <c r="F18" s="45"/>
      <c r="G18" s="45">
        <v>928984.45</v>
      </c>
      <c r="H18" s="45">
        <f t="shared" si="0"/>
        <v>127.41338395354769</v>
      </c>
      <c r="I18" s="45">
        <v>0</v>
      </c>
    </row>
    <row r="19" spans="1:9" ht="15" customHeight="1" x14ac:dyDescent="0.25">
      <c r="A19" s="11" t="s">
        <v>42</v>
      </c>
      <c r="B19" s="142" t="s">
        <v>57</v>
      </c>
      <c r="C19" s="143"/>
      <c r="D19" s="144"/>
      <c r="E19" s="44">
        <f>E20+E21</f>
        <v>4080.8900000000003</v>
      </c>
      <c r="F19" s="44">
        <v>60000</v>
      </c>
      <c r="G19" s="44">
        <f t="shared" ref="G19" si="4">G20+G21</f>
        <v>63527.8</v>
      </c>
      <c r="H19" s="45">
        <f t="shared" si="0"/>
        <v>1556.7143441749226</v>
      </c>
      <c r="I19" s="45">
        <f t="shared" si="1"/>
        <v>105.87966666666667</v>
      </c>
    </row>
    <row r="20" spans="1:9" ht="15" customHeight="1" x14ac:dyDescent="0.25">
      <c r="A20" s="11">
        <v>6391</v>
      </c>
      <c r="B20" s="142" t="s">
        <v>115</v>
      </c>
      <c r="C20" s="143"/>
      <c r="D20" s="144"/>
      <c r="E20" s="45">
        <v>612.13</v>
      </c>
      <c r="F20" s="44"/>
      <c r="G20" s="49">
        <v>9529.16</v>
      </c>
      <c r="H20" s="45">
        <f t="shared" si="0"/>
        <v>1556.7216114224102</v>
      </c>
      <c r="I20" s="45">
        <v>0</v>
      </c>
    </row>
    <row r="21" spans="1:9" ht="27" customHeight="1" x14ac:dyDescent="0.25">
      <c r="A21" s="11">
        <v>6393</v>
      </c>
      <c r="B21" s="145" t="s">
        <v>116</v>
      </c>
      <c r="C21" s="146"/>
      <c r="D21" s="147"/>
      <c r="E21" s="45">
        <v>3468.76</v>
      </c>
      <c r="F21" s="44"/>
      <c r="G21" s="49">
        <v>53998.64</v>
      </c>
      <c r="H21" s="45">
        <f t="shared" si="0"/>
        <v>1556.7130617281102</v>
      </c>
      <c r="I21" s="45">
        <v>0</v>
      </c>
    </row>
    <row r="22" spans="1:9" ht="15" customHeight="1" x14ac:dyDescent="0.25">
      <c r="A22" s="13" t="s">
        <v>43</v>
      </c>
      <c r="B22" s="148" t="s">
        <v>58</v>
      </c>
      <c r="C22" s="149"/>
      <c r="D22" s="150"/>
      <c r="E22" s="44">
        <f>E23</f>
        <v>34.49</v>
      </c>
      <c r="F22" s="44">
        <f t="shared" ref="F22:G22" si="5">F23</f>
        <v>6000</v>
      </c>
      <c r="G22" s="44">
        <f t="shared" si="5"/>
        <v>5372.2000000000007</v>
      </c>
      <c r="H22" s="45">
        <f t="shared" si="0"/>
        <v>15576.10901710641</v>
      </c>
      <c r="I22" s="45">
        <f t="shared" si="1"/>
        <v>89.536666666666676</v>
      </c>
    </row>
    <row r="23" spans="1:9" ht="15" customHeight="1" x14ac:dyDescent="0.25">
      <c r="A23" s="12" t="s">
        <v>44</v>
      </c>
      <c r="B23" s="139" t="s">
        <v>59</v>
      </c>
      <c r="C23" s="140"/>
      <c r="D23" s="141"/>
      <c r="E23" s="44">
        <f>E24+E25</f>
        <v>34.49</v>
      </c>
      <c r="F23" s="44">
        <v>6000</v>
      </c>
      <c r="G23" s="44">
        <f t="shared" ref="G23" si="6">G24+G25</f>
        <v>5372.2000000000007</v>
      </c>
      <c r="H23" s="45">
        <f t="shared" si="0"/>
        <v>15576.10901710641</v>
      </c>
      <c r="I23" s="45">
        <f>(G23/F23)*100</f>
        <v>89.536666666666676</v>
      </c>
    </row>
    <row r="24" spans="1:9" ht="15" customHeight="1" x14ac:dyDescent="0.25">
      <c r="A24" s="12">
        <v>6413</v>
      </c>
      <c r="B24" s="139" t="s">
        <v>117</v>
      </c>
      <c r="C24" s="140"/>
      <c r="D24" s="140"/>
      <c r="E24" s="45">
        <v>34.49</v>
      </c>
      <c r="F24" s="44"/>
      <c r="G24" s="49">
        <v>11.35</v>
      </c>
      <c r="H24" s="45">
        <f t="shared" si="0"/>
        <v>32.908089301246733</v>
      </c>
      <c r="I24" s="45">
        <v>0</v>
      </c>
    </row>
    <row r="25" spans="1:9" ht="15" customHeight="1" x14ac:dyDescent="0.25">
      <c r="A25" s="12">
        <v>6416</v>
      </c>
      <c r="B25" s="139" t="s">
        <v>118</v>
      </c>
      <c r="C25" s="140"/>
      <c r="D25" s="140"/>
      <c r="E25" s="45">
        <v>0</v>
      </c>
      <c r="F25" s="44"/>
      <c r="G25" s="49">
        <v>5360.85</v>
      </c>
      <c r="H25" s="45">
        <v>0</v>
      </c>
      <c r="I25" s="45">
        <v>0</v>
      </c>
    </row>
    <row r="26" spans="1:9" ht="27.75" customHeight="1" x14ac:dyDescent="0.25">
      <c r="A26" s="12" t="s">
        <v>45</v>
      </c>
      <c r="B26" s="139" t="s">
        <v>60</v>
      </c>
      <c r="C26" s="140"/>
      <c r="D26" s="140"/>
      <c r="E26" s="45">
        <f>E27</f>
        <v>8110</v>
      </c>
      <c r="F26" s="44">
        <f t="shared" ref="F26:G27" si="7">F27</f>
        <v>11000</v>
      </c>
      <c r="G26" s="44">
        <f t="shared" si="7"/>
        <v>20993.439999999999</v>
      </c>
      <c r="H26" s="45">
        <f t="shared" si="0"/>
        <v>258.85869297163993</v>
      </c>
      <c r="I26" s="45">
        <f t="shared" si="1"/>
        <v>190.84945454545453</v>
      </c>
    </row>
    <row r="27" spans="1:9" ht="15" customHeight="1" x14ac:dyDescent="0.25">
      <c r="A27" s="12" t="s">
        <v>46</v>
      </c>
      <c r="B27" s="139" t="s">
        <v>61</v>
      </c>
      <c r="C27" s="140"/>
      <c r="D27" s="140"/>
      <c r="E27" s="45">
        <f>E28</f>
        <v>8110</v>
      </c>
      <c r="F27" s="45">
        <v>11000</v>
      </c>
      <c r="G27" s="45">
        <f t="shared" si="7"/>
        <v>20993.439999999999</v>
      </c>
      <c r="H27" s="45">
        <f t="shared" si="0"/>
        <v>258.85869297163993</v>
      </c>
      <c r="I27" s="45">
        <f t="shared" si="1"/>
        <v>190.84945454545453</v>
      </c>
    </row>
    <row r="28" spans="1:9" ht="15" customHeight="1" x14ac:dyDescent="0.25">
      <c r="A28" s="12">
        <v>6526</v>
      </c>
      <c r="B28" s="139" t="s">
        <v>119</v>
      </c>
      <c r="C28" s="140"/>
      <c r="D28" s="140"/>
      <c r="E28" s="45">
        <v>8110</v>
      </c>
      <c r="F28" s="44"/>
      <c r="G28" s="44">
        <v>20993.439999999999</v>
      </c>
      <c r="H28" s="45">
        <f t="shared" si="0"/>
        <v>258.85869297163993</v>
      </c>
      <c r="I28" s="45">
        <v>0</v>
      </c>
    </row>
    <row r="29" spans="1:9" ht="26.25" customHeight="1" x14ac:dyDescent="0.25">
      <c r="A29" s="12" t="s">
        <v>47</v>
      </c>
      <c r="B29" s="139" t="s">
        <v>62</v>
      </c>
      <c r="C29" s="140"/>
      <c r="D29" s="140"/>
      <c r="E29" s="45">
        <f>E30+E32</f>
        <v>194201</v>
      </c>
      <c r="F29" s="44">
        <f t="shared" ref="F29:G29" si="8">F30+F32</f>
        <v>238000</v>
      </c>
      <c r="G29" s="44">
        <f t="shared" si="8"/>
        <v>238124.69</v>
      </c>
      <c r="H29" s="45">
        <f t="shared" si="0"/>
        <v>122.61764357547078</v>
      </c>
      <c r="I29" s="45">
        <f t="shared" si="1"/>
        <v>100.05239075630253</v>
      </c>
    </row>
    <row r="30" spans="1:9" ht="15" customHeight="1" x14ac:dyDescent="0.25">
      <c r="A30" s="12" t="s">
        <v>48</v>
      </c>
      <c r="B30" s="139" t="s">
        <v>63</v>
      </c>
      <c r="C30" s="140"/>
      <c r="D30" s="140"/>
      <c r="E30" s="45">
        <f>E31</f>
        <v>155402</v>
      </c>
      <c r="F30" s="45">
        <v>228000</v>
      </c>
      <c r="G30" s="45">
        <f t="shared" ref="G30" si="9">G31</f>
        <v>216993.69</v>
      </c>
      <c r="H30" s="45">
        <f t="shared" si="0"/>
        <v>139.63378206200693</v>
      </c>
      <c r="I30" s="45">
        <f t="shared" si="1"/>
        <v>95.172671052631571</v>
      </c>
    </row>
    <row r="31" spans="1:9" ht="15" customHeight="1" x14ac:dyDescent="0.25">
      <c r="A31" s="12">
        <v>6615</v>
      </c>
      <c r="B31" s="139" t="s">
        <v>120</v>
      </c>
      <c r="C31" s="140"/>
      <c r="D31" s="140"/>
      <c r="E31" s="45">
        <v>155402</v>
      </c>
      <c r="F31" s="45"/>
      <c r="G31" s="45">
        <v>216993.69</v>
      </c>
      <c r="H31" s="45">
        <f t="shared" si="0"/>
        <v>139.63378206200693</v>
      </c>
      <c r="I31" s="45">
        <v>0</v>
      </c>
    </row>
    <row r="32" spans="1:9" ht="29.25" customHeight="1" x14ac:dyDescent="0.25">
      <c r="A32" s="12" t="s">
        <v>49</v>
      </c>
      <c r="B32" s="139" t="s">
        <v>64</v>
      </c>
      <c r="C32" s="140"/>
      <c r="D32" s="140"/>
      <c r="E32" s="45">
        <f>E33+E34</f>
        <v>38799</v>
      </c>
      <c r="F32" s="45">
        <v>10000</v>
      </c>
      <c r="G32" s="45">
        <f t="shared" ref="G32" si="10">G33+G34</f>
        <v>21131</v>
      </c>
      <c r="H32" s="45">
        <f t="shared" si="0"/>
        <v>54.462743885151674</v>
      </c>
      <c r="I32" s="45">
        <f t="shared" si="1"/>
        <v>211.31000000000003</v>
      </c>
    </row>
    <row r="33" spans="1:9" ht="15" customHeight="1" x14ac:dyDescent="0.25">
      <c r="A33" s="12">
        <v>6631</v>
      </c>
      <c r="B33" s="139" t="s">
        <v>121</v>
      </c>
      <c r="C33" s="140"/>
      <c r="D33" s="140"/>
      <c r="E33" s="45">
        <v>5549</v>
      </c>
      <c r="F33" s="44"/>
      <c r="G33" s="49">
        <v>12164</v>
      </c>
      <c r="H33" s="45">
        <f t="shared" si="0"/>
        <v>219.21066858893496</v>
      </c>
      <c r="I33" s="45">
        <v>0</v>
      </c>
    </row>
    <row r="34" spans="1:9" ht="15" customHeight="1" x14ac:dyDescent="0.25">
      <c r="A34" s="12">
        <v>6632</v>
      </c>
      <c r="B34" s="139" t="s">
        <v>122</v>
      </c>
      <c r="C34" s="140"/>
      <c r="D34" s="140"/>
      <c r="E34" s="45">
        <v>33250</v>
      </c>
      <c r="F34" s="44"/>
      <c r="G34" s="49">
        <v>8967</v>
      </c>
      <c r="H34" s="45">
        <f t="shared" si="0"/>
        <v>26.96842105263158</v>
      </c>
      <c r="I34" s="45">
        <v>0</v>
      </c>
    </row>
    <row r="35" spans="1:9" ht="15" customHeight="1" x14ac:dyDescent="0.25">
      <c r="A35" s="12">
        <v>67</v>
      </c>
      <c r="B35" s="139" t="s">
        <v>106</v>
      </c>
      <c r="C35" s="140"/>
      <c r="D35" s="140"/>
      <c r="E35" s="45">
        <f>E36</f>
        <v>1326656.3700000001</v>
      </c>
      <c r="F35" s="44">
        <f t="shared" ref="F35:G35" si="11">F36</f>
        <v>1877000</v>
      </c>
      <c r="G35" s="44">
        <f t="shared" si="11"/>
        <v>1788023.15</v>
      </c>
      <c r="H35" s="45">
        <f t="shared" si="0"/>
        <v>134.77666036458257</v>
      </c>
      <c r="I35" s="45">
        <f t="shared" si="1"/>
        <v>95.259624400639311</v>
      </c>
    </row>
    <row r="36" spans="1:9" ht="15" customHeight="1" x14ac:dyDescent="0.25">
      <c r="A36" s="12">
        <v>671</v>
      </c>
      <c r="B36" s="139" t="s">
        <v>105</v>
      </c>
      <c r="C36" s="140"/>
      <c r="D36" s="141"/>
      <c r="E36" s="44">
        <v>1326656.3700000001</v>
      </c>
      <c r="F36" s="45">
        <v>1877000</v>
      </c>
      <c r="G36" s="45">
        <v>1788023.15</v>
      </c>
      <c r="H36" s="45">
        <f t="shared" si="0"/>
        <v>134.77666036458257</v>
      </c>
      <c r="I36" s="45">
        <f t="shared" si="1"/>
        <v>95.259624400639311</v>
      </c>
    </row>
    <row r="37" spans="1:9" ht="15" customHeight="1" x14ac:dyDescent="0.25">
      <c r="A37" s="12">
        <v>6711</v>
      </c>
      <c r="B37" s="139" t="s">
        <v>221</v>
      </c>
      <c r="C37" s="140"/>
      <c r="D37" s="141"/>
      <c r="E37" s="44">
        <v>1324257.5</v>
      </c>
      <c r="F37" s="44">
        <v>1830000</v>
      </c>
      <c r="G37" s="44">
        <v>1780770.91</v>
      </c>
      <c r="H37" s="45">
        <f t="shared" si="0"/>
        <v>134.47316024262653</v>
      </c>
      <c r="I37" s="45">
        <v>0</v>
      </c>
    </row>
    <row r="38" spans="1:9" ht="24.75" customHeight="1" x14ac:dyDescent="0.25">
      <c r="A38" s="12">
        <v>6712</v>
      </c>
      <c r="B38" s="139" t="s">
        <v>222</v>
      </c>
      <c r="C38" s="140"/>
      <c r="D38" s="141"/>
      <c r="E38" s="44">
        <v>2398.87</v>
      </c>
      <c r="F38" s="44">
        <v>47000</v>
      </c>
      <c r="G38" s="44">
        <v>7252.24</v>
      </c>
      <c r="H38" s="45">
        <f t="shared" si="0"/>
        <v>302.31900853318439</v>
      </c>
      <c r="I38" s="45">
        <v>0</v>
      </c>
    </row>
    <row r="39" spans="1:9" ht="15" customHeight="1" x14ac:dyDescent="0.25">
      <c r="A39" s="12" t="s">
        <v>50</v>
      </c>
      <c r="B39" s="139" t="s">
        <v>65</v>
      </c>
      <c r="C39" s="140"/>
      <c r="D39" s="141"/>
      <c r="E39" s="44">
        <f>E40</f>
        <v>13459.74</v>
      </c>
      <c r="F39" s="44">
        <f t="shared" ref="F39:G40" si="12">F40</f>
        <v>0</v>
      </c>
      <c r="G39" s="44">
        <f t="shared" si="12"/>
        <v>0</v>
      </c>
      <c r="H39" s="45">
        <f t="shared" si="0"/>
        <v>0</v>
      </c>
      <c r="I39" s="45">
        <v>0</v>
      </c>
    </row>
    <row r="40" spans="1:9" ht="15" customHeight="1" x14ac:dyDescent="0.25">
      <c r="A40" s="12" t="s">
        <v>51</v>
      </c>
      <c r="B40" s="139" t="s">
        <v>66</v>
      </c>
      <c r="C40" s="140"/>
      <c r="D40" s="141"/>
      <c r="E40" s="44">
        <f>E41</f>
        <v>13459.74</v>
      </c>
      <c r="F40" s="44">
        <f t="shared" si="12"/>
        <v>0</v>
      </c>
      <c r="G40" s="44">
        <f t="shared" si="12"/>
        <v>0</v>
      </c>
      <c r="H40" s="45">
        <f>(G40/E40)*100</f>
        <v>0</v>
      </c>
      <c r="I40" s="45">
        <v>0</v>
      </c>
    </row>
    <row r="41" spans="1:9" ht="15" customHeight="1" x14ac:dyDescent="0.25">
      <c r="A41" s="12">
        <v>6831</v>
      </c>
      <c r="B41" s="139" t="s">
        <v>66</v>
      </c>
      <c r="C41" s="140"/>
      <c r="D41" s="140"/>
      <c r="E41" s="45">
        <v>13459.74</v>
      </c>
      <c r="F41" s="44"/>
      <c r="G41" s="44">
        <v>0</v>
      </c>
      <c r="H41" s="45">
        <f>(G41/E41)*100</f>
        <v>0</v>
      </c>
      <c r="I41" s="45">
        <v>0</v>
      </c>
    </row>
    <row r="42" spans="1:9" ht="15" customHeight="1" x14ac:dyDescent="0.25">
      <c r="A42" s="12" t="s">
        <v>52</v>
      </c>
      <c r="B42" s="139" t="s">
        <v>10</v>
      </c>
      <c r="C42" s="140"/>
      <c r="D42" s="141"/>
      <c r="E42" s="44">
        <f>E43</f>
        <v>1356.76</v>
      </c>
      <c r="F42" s="44">
        <f t="shared" ref="F42:G44" si="13">F43</f>
        <v>1000</v>
      </c>
      <c r="G42" s="44">
        <f t="shared" si="13"/>
        <v>968.67</v>
      </c>
      <c r="H42" s="45">
        <f t="shared" si="0"/>
        <v>71.395825348624669</v>
      </c>
      <c r="I42" s="45">
        <f t="shared" si="1"/>
        <v>96.86699999999999</v>
      </c>
    </row>
    <row r="43" spans="1:9" ht="15" customHeight="1" x14ac:dyDescent="0.25">
      <c r="A43" s="12" t="s">
        <v>53</v>
      </c>
      <c r="B43" s="139" t="s">
        <v>22</v>
      </c>
      <c r="C43" s="140"/>
      <c r="D43" s="141"/>
      <c r="E43" s="44">
        <f>E44</f>
        <v>1356.76</v>
      </c>
      <c r="F43" s="44">
        <f t="shared" si="13"/>
        <v>1000</v>
      </c>
      <c r="G43" s="44">
        <f t="shared" si="13"/>
        <v>968.67</v>
      </c>
      <c r="H43" s="45">
        <f t="shared" si="0"/>
        <v>71.395825348624669</v>
      </c>
      <c r="I43" s="45">
        <f t="shared" si="1"/>
        <v>96.86699999999999</v>
      </c>
    </row>
    <row r="44" spans="1:9" ht="15" customHeight="1" x14ac:dyDescent="0.25">
      <c r="A44" s="12" t="s">
        <v>54</v>
      </c>
      <c r="B44" s="153" t="s">
        <v>67</v>
      </c>
      <c r="C44" s="154"/>
      <c r="D44" s="155"/>
      <c r="E44" s="44">
        <f>E45</f>
        <v>1356.76</v>
      </c>
      <c r="F44" s="44">
        <v>1000</v>
      </c>
      <c r="G44" s="44">
        <f t="shared" si="13"/>
        <v>968.67</v>
      </c>
      <c r="H44" s="45">
        <f t="shared" si="0"/>
        <v>71.395825348624669</v>
      </c>
      <c r="I44" s="45">
        <f>(G44/F44)*100</f>
        <v>96.86699999999999</v>
      </c>
    </row>
    <row r="45" spans="1:9" ht="15" customHeight="1" x14ac:dyDescent="0.25">
      <c r="A45" s="12">
        <v>7211</v>
      </c>
      <c r="B45" s="139" t="s">
        <v>123</v>
      </c>
      <c r="C45" s="140"/>
      <c r="D45" s="141"/>
      <c r="E45" s="45">
        <v>1356.76</v>
      </c>
      <c r="F45" s="45"/>
      <c r="G45" s="45">
        <v>968.67</v>
      </c>
      <c r="H45" s="45">
        <f t="shared" si="0"/>
        <v>71.395825348624669</v>
      </c>
      <c r="I45" s="45">
        <v>0</v>
      </c>
    </row>
    <row r="46" spans="1:9" x14ac:dyDescent="0.25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5.75" customHeight="1" x14ac:dyDescent="0.25">
      <c r="A47" s="133" t="s">
        <v>68</v>
      </c>
      <c r="B47" s="135"/>
      <c r="C47" s="135"/>
      <c r="D47" s="135"/>
      <c r="E47" s="135"/>
      <c r="F47" s="135"/>
      <c r="G47" s="135"/>
      <c r="H47" s="135"/>
      <c r="I47" s="135"/>
    </row>
    <row r="48" spans="1:9" ht="18" x14ac:dyDescent="0.25">
      <c r="A48" s="21"/>
      <c r="B48" s="21"/>
      <c r="C48" s="21"/>
      <c r="D48" s="21"/>
      <c r="E48" s="21"/>
      <c r="F48" s="21"/>
      <c r="G48" s="21"/>
      <c r="H48" s="72"/>
      <c r="I48" s="72"/>
    </row>
    <row r="49" spans="1:9" ht="25.5" customHeight="1" x14ac:dyDescent="0.25">
      <c r="A49" s="125" t="s">
        <v>37</v>
      </c>
      <c r="B49" s="126"/>
      <c r="C49" s="126"/>
      <c r="D49" s="127"/>
      <c r="E49" s="17" t="s">
        <v>30</v>
      </c>
      <c r="F49" s="17" t="s">
        <v>109</v>
      </c>
      <c r="G49" s="17" t="s">
        <v>32</v>
      </c>
      <c r="H49" s="17" t="s">
        <v>107</v>
      </c>
      <c r="I49" s="17" t="s">
        <v>108</v>
      </c>
    </row>
    <row r="50" spans="1:9" ht="15.75" customHeight="1" x14ac:dyDescent="0.25">
      <c r="A50" s="4">
        <v>1</v>
      </c>
      <c r="B50" s="156">
        <v>2</v>
      </c>
      <c r="C50" s="157"/>
      <c r="D50" s="158"/>
      <c r="E50" s="57">
        <v>3</v>
      </c>
      <c r="F50" s="4">
        <v>4</v>
      </c>
      <c r="G50" s="4">
        <v>5</v>
      </c>
      <c r="H50" s="4">
        <v>6</v>
      </c>
      <c r="I50" s="4">
        <v>7</v>
      </c>
    </row>
    <row r="51" spans="1:9" ht="15.75" customHeight="1" x14ac:dyDescent="0.25">
      <c r="A51" s="136" t="s">
        <v>104</v>
      </c>
      <c r="B51" s="137"/>
      <c r="C51" s="137"/>
      <c r="D51" s="137"/>
      <c r="E51" s="46">
        <f>E52+E105</f>
        <v>14239032.189999998</v>
      </c>
      <c r="F51" s="46">
        <f>F52+F105</f>
        <v>16913000</v>
      </c>
      <c r="G51" s="46">
        <f>G52+G105</f>
        <v>16532178.91</v>
      </c>
      <c r="H51" s="46">
        <f>(G51/E51)*100</f>
        <v>116.10465296658623</v>
      </c>
      <c r="I51" s="46">
        <f>(G51/F51)*100</f>
        <v>97.748352805534196</v>
      </c>
    </row>
    <row r="52" spans="1:9" ht="15.75" customHeight="1" x14ac:dyDescent="0.25">
      <c r="A52" s="12" t="s">
        <v>69</v>
      </c>
      <c r="B52" s="139" t="s">
        <v>11</v>
      </c>
      <c r="C52" s="140"/>
      <c r="D52" s="140"/>
      <c r="E52" s="45">
        <f>E53+E62+E95+E101</f>
        <v>14169666.149999999</v>
      </c>
      <c r="F52" s="45">
        <v>16809000</v>
      </c>
      <c r="G52" s="45">
        <v>16295669.970000001</v>
      </c>
      <c r="H52" s="45">
        <f t="shared" ref="H52:H115" si="14">(G52/E52)*100</f>
        <v>115.00390903705238</v>
      </c>
      <c r="I52" s="45">
        <f t="shared" ref="I52:I114" si="15">(G52/F52)*100</f>
        <v>96.946100124933082</v>
      </c>
    </row>
    <row r="53" spans="1:9" ht="15.75" customHeight="1" x14ac:dyDescent="0.25">
      <c r="A53" s="12" t="s">
        <v>70</v>
      </c>
      <c r="B53" s="139" t="s">
        <v>12</v>
      </c>
      <c r="C53" s="140"/>
      <c r="D53" s="140"/>
      <c r="E53" s="45">
        <f>E54+E57+E59</f>
        <v>12440875.129999999</v>
      </c>
      <c r="F53" s="45">
        <v>13538000</v>
      </c>
      <c r="G53" s="45">
        <v>13454276.300000001</v>
      </c>
      <c r="H53" s="45">
        <f t="shared" si="14"/>
        <v>108.14573861895198</v>
      </c>
      <c r="I53" s="45">
        <f t="shared" si="15"/>
        <v>99.381565223814448</v>
      </c>
    </row>
    <row r="54" spans="1:9" ht="15" customHeight="1" x14ac:dyDescent="0.25">
      <c r="A54" s="11" t="s">
        <v>71</v>
      </c>
      <c r="B54" s="142" t="s">
        <v>89</v>
      </c>
      <c r="C54" s="143"/>
      <c r="D54" s="143"/>
      <c r="E54" s="45">
        <f>E55+E56</f>
        <v>10324140.9</v>
      </c>
      <c r="F54" s="45">
        <v>11174000</v>
      </c>
      <c r="G54" s="45">
        <f t="shared" ref="G54" si="16">G55+G56</f>
        <v>11096377.57</v>
      </c>
      <c r="H54" s="45">
        <f t="shared" si="14"/>
        <v>107.47991215424035</v>
      </c>
      <c r="I54" s="45">
        <f t="shared" si="15"/>
        <v>99.305329962412742</v>
      </c>
    </row>
    <row r="55" spans="1:9" ht="15" customHeight="1" x14ac:dyDescent="0.25">
      <c r="A55" s="11">
        <v>3111</v>
      </c>
      <c r="B55" s="142" t="s">
        <v>124</v>
      </c>
      <c r="C55" s="143"/>
      <c r="D55" s="143"/>
      <c r="E55" s="45">
        <v>9866988.3200000003</v>
      </c>
      <c r="F55" s="45"/>
      <c r="G55" s="48">
        <v>10493333.65</v>
      </c>
      <c r="H55" s="45">
        <f t="shared" si="14"/>
        <v>106.34788761967442</v>
      </c>
      <c r="I55" s="45">
        <v>0</v>
      </c>
    </row>
    <row r="56" spans="1:9" ht="15" customHeight="1" x14ac:dyDescent="0.25">
      <c r="A56" s="11">
        <v>3113</v>
      </c>
      <c r="B56" s="142" t="s">
        <v>125</v>
      </c>
      <c r="C56" s="143"/>
      <c r="D56" s="143"/>
      <c r="E56" s="45">
        <v>457152.58</v>
      </c>
      <c r="F56" s="45"/>
      <c r="G56" s="48">
        <v>603043.92000000004</v>
      </c>
      <c r="H56" s="45">
        <f t="shared" si="14"/>
        <v>131.91305187427795</v>
      </c>
      <c r="I56" s="45">
        <v>0</v>
      </c>
    </row>
    <row r="57" spans="1:9" ht="15" customHeight="1" x14ac:dyDescent="0.25">
      <c r="A57" s="11" t="s">
        <v>72</v>
      </c>
      <c r="B57" s="142" t="s">
        <v>90</v>
      </c>
      <c r="C57" s="143"/>
      <c r="D57" s="143"/>
      <c r="E57" s="45">
        <f>E58</f>
        <v>413198.03</v>
      </c>
      <c r="F57" s="45">
        <v>517000</v>
      </c>
      <c r="G57" s="45">
        <f t="shared" ref="G57" si="17">G58</f>
        <v>525173.65</v>
      </c>
      <c r="H57" s="45">
        <f t="shared" si="14"/>
        <v>127.09974682115497</v>
      </c>
      <c r="I57" s="45">
        <f t="shared" si="15"/>
        <v>101.58097678916829</v>
      </c>
    </row>
    <row r="58" spans="1:9" ht="15" customHeight="1" x14ac:dyDescent="0.25">
      <c r="A58" s="11">
        <v>3121</v>
      </c>
      <c r="B58" s="142" t="s">
        <v>90</v>
      </c>
      <c r="C58" s="143"/>
      <c r="D58" s="143"/>
      <c r="E58" s="45">
        <v>413198.03</v>
      </c>
      <c r="F58" s="45"/>
      <c r="G58" s="45">
        <v>525173.65</v>
      </c>
      <c r="H58" s="45">
        <f t="shared" si="14"/>
        <v>127.09974682115497</v>
      </c>
      <c r="I58" s="45">
        <v>0</v>
      </c>
    </row>
    <row r="59" spans="1:9" ht="15" customHeight="1" x14ac:dyDescent="0.25">
      <c r="A59" s="11" t="s">
        <v>73</v>
      </c>
      <c r="B59" s="142" t="s">
        <v>91</v>
      </c>
      <c r="C59" s="143"/>
      <c r="D59" s="143"/>
      <c r="E59" s="45">
        <f>E60+E61</f>
        <v>1703536.2</v>
      </c>
      <c r="F59" s="45">
        <v>1847000</v>
      </c>
      <c r="G59" s="45">
        <f t="shared" ref="G59" si="18">G60+G61</f>
        <v>1832725.0799999998</v>
      </c>
      <c r="H59" s="45">
        <f t="shared" si="14"/>
        <v>107.58357116215083</v>
      </c>
      <c r="I59" s="45">
        <f t="shared" si="15"/>
        <v>99.227129399025443</v>
      </c>
    </row>
    <row r="60" spans="1:9" ht="15" customHeight="1" x14ac:dyDescent="0.25">
      <c r="A60" s="11">
        <v>3132</v>
      </c>
      <c r="B60" s="142" t="s">
        <v>126</v>
      </c>
      <c r="C60" s="143"/>
      <c r="D60" s="143"/>
      <c r="E60" s="45">
        <v>1703407.66</v>
      </c>
      <c r="F60" s="45"/>
      <c r="G60" s="48">
        <v>1828298.42</v>
      </c>
      <c r="H60" s="45">
        <f t="shared" si="14"/>
        <v>107.33181862056438</v>
      </c>
      <c r="I60" s="45">
        <v>0</v>
      </c>
    </row>
    <row r="61" spans="1:9" ht="15" customHeight="1" x14ac:dyDescent="0.25">
      <c r="A61" s="11">
        <v>3133</v>
      </c>
      <c r="B61" s="142" t="s">
        <v>127</v>
      </c>
      <c r="C61" s="143"/>
      <c r="D61" s="143"/>
      <c r="E61" s="45">
        <v>128.54</v>
      </c>
      <c r="F61" s="45"/>
      <c r="G61" s="48">
        <v>4426.66</v>
      </c>
      <c r="H61" s="45">
        <f t="shared" si="14"/>
        <v>3443.7995954566672</v>
      </c>
      <c r="I61" s="45">
        <v>0</v>
      </c>
    </row>
    <row r="62" spans="1:9" ht="15" customHeight="1" x14ac:dyDescent="0.25">
      <c r="A62" s="11" t="s">
        <v>74</v>
      </c>
      <c r="B62" s="142" t="s">
        <v>18</v>
      </c>
      <c r="C62" s="143"/>
      <c r="D62" s="143"/>
      <c r="E62" s="45">
        <f>E63+E68+E75+E85+E87</f>
        <v>1716729.5999999999</v>
      </c>
      <c r="F62" s="45">
        <v>3106000</v>
      </c>
      <c r="G62" s="45">
        <v>2718100.55</v>
      </c>
      <c r="H62" s="45">
        <f t="shared" si="14"/>
        <v>158.330149954891</v>
      </c>
      <c r="I62" s="45">
        <f t="shared" si="15"/>
        <v>87.511286220218921</v>
      </c>
    </row>
    <row r="63" spans="1:9" ht="15" customHeight="1" x14ac:dyDescent="0.25">
      <c r="A63" s="13" t="s">
        <v>75</v>
      </c>
      <c r="B63" s="148" t="s">
        <v>92</v>
      </c>
      <c r="C63" s="149"/>
      <c r="D63" s="149"/>
      <c r="E63" s="45">
        <f>E64+E65+E66+E67</f>
        <v>312317.49</v>
      </c>
      <c r="F63" s="45">
        <v>492000</v>
      </c>
      <c r="G63" s="45">
        <f t="shared" ref="G63" si="19">G64+G65+G66+G67</f>
        <v>534104.42000000004</v>
      </c>
      <c r="H63" s="45">
        <f t="shared" si="14"/>
        <v>171.01329163474003</v>
      </c>
      <c r="I63" s="45">
        <f t="shared" si="15"/>
        <v>108.55780894308944</v>
      </c>
    </row>
    <row r="64" spans="1:9" ht="15" customHeight="1" x14ac:dyDescent="0.25">
      <c r="A64" s="13">
        <v>3211</v>
      </c>
      <c r="B64" s="148" t="s">
        <v>128</v>
      </c>
      <c r="C64" s="149"/>
      <c r="D64" s="149"/>
      <c r="E64" s="45">
        <v>13349.11</v>
      </c>
      <c r="F64" s="45"/>
      <c r="G64" s="48">
        <v>137935.04000000001</v>
      </c>
      <c r="H64" s="45">
        <f t="shared" si="14"/>
        <v>1033.2901594188677</v>
      </c>
      <c r="I64" s="45">
        <v>0</v>
      </c>
    </row>
    <row r="65" spans="1:9" ht="15" customHeight="1" x14ac:dyDescent="0.25">
      <c r="A65" s="13">
        <v>3212</v>
      </c>
      <c r="B65" s="148" t="s">
        <v>129</v>
      </c>
      <c r="C65" s="149"/>
      <c r="D65" s="149"/>
      <c r="E65" s="45">
        <v>297309.95</v>
      </c>
      <c r="F65" s="45"/>
      <c r="G65" s="48">
        <v>355107.38</v>
      </c>
      <c r="H65" s="45">
        <f t="shared" si="14"/>
        <v>119.44012637316712</v>
      </c>
      <c r="I65" s="45">
        <v>0</v>
      </c>
    </row>
    <row r="66" spans="1:9" ht="15" customHeight="1" x14ac:dyDescent="0.25">
      <c r="A66" s="13">
        <v>3213</v>
      </c>
      <c r="B66" s="148" t="s">
        <v>130</v>
      </c>
      <c r="C66" s="149"/>
      <c r="D66" s="149"/>
      <c r="E66" s="45">
        <v>1658.43</v>
      </c>
      <c r="F66" s="45"/>
      <c r="G66" s="48">
        <v>40689</v>
      </c>
      <c r="H66" s="45">
        <f t="shared" si="14"/>
        <v>2453.4650241493459</v>
      </c>
      <c r="I66" s="45">
        <v>0</v>
      </c>
    </row>
    <row r="67" spans="1:9" ht="15" customHeight="1" x14ac:dyDescent="0.25">
      <c r="A67" s="13">
        <v>3214</v>
      </c>
      <c r="B67" s="148" t="s">
        <v>131</v>
      </c>
      <c r="C67" s="149"/>
      <c r="D67" s="149"/>
      <c r="E67" s="45">
        <v>0</v>
      </c>
      <c r="F67" s="45"/>
      <c r="G67" s="48">
        <v>373</v>
      </c>
      <c r="H67" s="45">
        <v>0</v>
      </c>
      <c r="I67" s="45">
        <v>0</v>
      </c>
    </row>
    <row r="68" spans="1:9" ht="15" customHeight="1" x14ac:dyDescent="0.25">
      <c r="A68" s="12" t="s">
        <v>76</v>
      </c>
      <c r="B68" s="139" t="s">
        <v>93</v>
      </c>
      <c r="C68" s="140"/>
      <c r="D68" s="140"/>
      <c r="E68" s="45">
        <f>E69+E70+E71+E72+E73+E74</f>
        <v>880937.1</v>
      </c>
      <c r="F68" s="45">
        <v>1072000</v>
      </c>
      <c r="G68" s="45">
        <f t="shared" ref="G68" si="20">G69+G70+G71+G72+G73+G74</f>
        <v>883557.9800000001</v>
      </c>
      <c r="H68" s="45">
        <f t="shared" si="14"/>
        <v>100.29751045789763</v>
      </c>
      <c r="I68" s="45">
        <f t="shared" si="15"/>
        <v>82.421453358208964</v>
      </c>
    </row>
    <row r="69" spans="1:9" ht="15" customHeight="1" x14ac:dyDescent="0.25">
      <c r="A69" s="12">
        <v>3221</v>
      </c>
      <c r="B69" s="139" t="s">
        <v>132</v>
      </c>
      <c r="C69" s="140"/>
      <c r="D69" s="140"/>
      <c r="E69" s="45">
        <v>66652.11</v>
      </c>
      <c r="F69" s="45"/>
      <c r="G69" s="48">
        <v>65216.76</v>
      </c>
      <c r="H69" s="45">
        <f t="shared" si="14"/>
        <v>97.846504784319649</v>
      </c>
      <c r="I69" s="45">
        <v>0</v>
      </c>
    </row>
    <row r="70" spans="1:9" ht="15" customHeight="1" x14ac:dyDescent="0.25">
      <c r="A70" s="12">
        <v>3222</v>
      </c>
      <c r="B70" s="139" t="s">
        <v>133</v>
      </c>
      <c r="C70" s="140"/>
      <c r="D70" s="140"/>
      <c r="E70" s="45">
        <v>51198.13</v>
      </c>
      <c r="F70" s="45"/>
      <c r="G70" s="48">
        <v>60215.839999999997</v>
      </c>
      <c r="H70" s="45">
        <f t="shared" si="14"/>
        <v>117.61335814413533</v>
      </c>
      <c r="I70" s="45">
        <v>0</v>
      </c>
    </row>
    <row r="71" spans="1:9" ht="15" customHeight="1" x14ac:dyDescent="0.25">
      <c r="A71" s="12">
        <v>3223</v>
      </c>
      <c r="B71" s="139" t="s">
        <v>134</v>
      </c>
      <c r="C71" s="140"/>
      <c r="D71" s="140"/>
      <c r="E71" s="45">
        <v>705895.74</v>
      </c>
      <c r="F71" s="45"/>
      <c r="G71" s="48">
        <v>701227.67</v>
      </c>
      <c r="H71" s="45">
        <f t="shared" si="14"/>
        <v>99.338702624838064</v>
      </c>
      <c r="I71" s="45">
        <v>0</v>
      </c>
    </row>
    <row r="72" spans="1:9" ht="15" customHeight="1" x14ac:dyDescent="0.25">
      <c r="A72" s="12">
        <v>3224</v>
      </c>
      <c r="B72" s="139" t="s">
        <v>135</v>
      </c>
      <c r="C72" s="140"/>
      <c r="D72" s="140"/>
      <c r="E72" s="45">
        <v>37144.620000000003</v>
      </c>
      <c r="F72" s="45"/>
      <c r="G72" s="48">
        <v>39624.870000000003</v>
      </c>
      <c r="H72" s="45">
        <f t="shared" si="14"/>
        <v>106.67727923990068</v>
      </c>
      <c r="I72" s="45">
        <v>0</v>
      </c>
    </row>
    <row r="73" spans="1:9" ht="15" customHeight="1" x14ac:dyDescent="0.25">
      <c r="A73" s="12">
        <v>3225</v>
      </c>
      <c r="B73" s="139" t="s">
        <v>136</v>
      </c>
      <c r="C73" s="140"/>
      <c r="D73" s="140"/>
      <c r="E73" s="45">
        <v>16662.560000000001</v>
      </c>
      <c r="F73" s="45"/>
      <c r="G73" s="48">
        <v>8176.3</v>
      </c>
      <c r="H73" s="45">
        <f t="shared" si="14"/>
        <v>49.069890821098319</v>
      </c>
      <c r="I73" s="45">
        <v>0</v>
      </c>
    </row>
    <row r="74" spans="1:9" ht="15" customHeight="1" x14ac:dyDescent="0.25">
      <c r="A74" s="12">
        <v>3227</v>
      </c>
      <c r="B74" s="139" t="s">
        <v>137</v>
      </c>
      <c r="C74" s="140"/>
      <c r="D74" s="140"/>
      <c r="E74" s="45">
        <v>3383.94</v>
      </c>
      <c r="F74" s="45"/>
      <c r="G74" s="48">
        <v>9096.5400000000009</v>
      </c>
      <c r="H74" s="45">
        <f t="shared" si="14"/>
        <v>268.8150499122325</v>
      </c>
      <c r="I74" s="45">
        <v>0</v>
      </c>
    </row>
    <row r="75" spans="1:9" ht="15" customHeight="1" x14ac:dyDescent="0.25">
      <c r="A75" s="12" t="s">
        <v>77</v>
      </c>
      <c r="B75" s="139" t="s">
        <v>94</v>
      </c>
      <c r="C75" s="140"/>
      <c r="D75" s="140"/>
      <c r="E75" s="45">
        <f>E76+E77+E78+E79+E80+E81+E82+E83+E84</f>
        <v>476881.9</v>
      </c>
      <c r="F75" s="45">
        <v>628000</v>
      </c>
      <c r="G75" s="45">
        <f t="shared" ref="G75" si="21">G76+G77+G78+G79+G80+G81+G82+G83+G84</f>
        <v>469790.80000000005</v>
      </c>
      <c r="H75" s="45">
        <f t="shared" si="14"/>
        <v>98.513028068375007</v>
      </c>
      <c r="I75" s="45">
        <f t="shared" si="15"/>
        <v>74.807452229299372</v>
      </c>
    </row>
    <row r="76" spans="1:9" ht="15" customHeight="1" x14ac:dyDescent="0.25">
      <c r="A76" s="12">
        <v>3231</v>
      </c>
      <c r="B76" s="139" t="s">
        <v>138</v>
      </c>
      <c r="C76" s="140"/>
      <c r="D76" s="140"/>
      <c r="E76" s="45">
        <v>6104.14</v>
      </c>
      <c r="F76" s="45"/>
      <c r="G76" s="48">
        <v>12573.34</v>
      </c>
      <c r="H76" s="45">
        <f t="shared" si="14"/>
        <v>205.98053124600679</v>
      </c>
      <c r="I76" s="45">
        <v>0</v>
      </c>
    </row>
    <row r="77" spans="1:9" ht="15" customHeight="1" x14ac:dyDescent="0.25">
      <c r="A77" s="12">
        <v>3232</v>
      </c>
      <c r="B77" s="139" t="s">
        <v>139</v>
      </c>
      <c r="C77" s="140"/>
      <c r="D77" s="140"/>
      <c r="E77" s="45">
        <v>144390</v>
      </c>
      <c r="F77" s="45"/>
      <c r="G77" s="48">
        <v>100248.36</v>
      </c>
      <c r="H77" s="45">
        <f t="shared" si="14"/>
        <v>69.42888011635155</v>
      </c>
      <c r="I77" s="45">
        <v>0</v>
      </c>
    </row>
    <row r="78" spans="1:9" ht="15" customHeight="1" x14ac:dyDescent="0.25">
      <c r="A78" s="12">
        <v>3233</v>
      </c>
      <c r="B78" s="139" t="s">
        <v>140</v>
      </c>
      <c r="C78" s="140"/>
      <c r="D78" s="140"/>
      <c r="E78" s="45">
        <v>450</v>
      </c>
      <c r="F78" s="45"/>
      <c r="G78" s="48">
        <v>4416</v>
      </c>
      <c r="H78" s="45">
        <f t="shared" si="14"/>
        <v>981.33333333333326</v>
      </c>
      <c r="I78" s="45">
        <v>0</v>
      </c>
    </row>
    <row r="79" spans="1:9" ht="15" customHeight="1" x14ac:dyDescent="0.25">
      <c r="A79" s="12">
        <v>3234</v>
      </c>
      <c r="B79" s="139" t="s">
        <v>141</v>
      </c>
      <c r="C79" s="140"/>
      <c r="D79" s="140"/>
      <c r="E79" s="45">
        <v>75633.899999999994</v>
      </c>
      <c r="F79" s="45"/>
      <c r="G79" s="48">
        <v>92694.24</v>
      </c>
      <c r="H79" s="45">
        <f t="shared" si="14"/>
        <v>122.55647269280048</v>
      </c>
      <c r="I79" s="45">
        <v>0</v>
      </c>
    </row>
    <row r="80" spans="1:9" ht="15" customHeight="1" x14ac:dyDescent="0.25">
      <c r="A80" s="12">
        <v>3235</v>
      </c>
      <c r="B80" s="139" t="s">
        <v>142</v>
      </c>
      <c r="C80" s="140"/>
      <c r="D80" s="140"/>
      <c r="E80" s="45">
        <v>5562.48</v>
      </c>
      <c r="F80" s="45"/>
      <c r="G80" s="48">
        <v>5562.48</v>
      </c>
      <c r="H80" s="45">
        <f t="shared" si="14"/>
        <v>100</v>
      </c>
      <c r="I80" s="45">
        <v>0</v>
      </c>
    </row>
    <row r="81" spans="1:9" ht="15" customHeight="1" x14ac:dyDescent="0.25">
      <c r="A81" s="12">
        <v>3236</v>
      </c>
      <c r="B81" s="139" t="s">
        <v>143</v>
      </c>
      <c r="C81" s="140"/>
      <c r="D81" s="140"/>
      <c r="E81" s="45">
        <v>39042.5</v>
      </c>
      <c r="F81" s="45"/>
      <c r="G81" s="48">
        <v>36765</v>
      </c>
      <c r="H81" s="45">
        <f t="shared" si="14"/>
        <v>94.166613306012678</v>
      </c>
      <c r="I81" s="45">
        <v>0</v>
      </c>
    </row>
    <row r="82" spans="1:9" ht="15" customHeight="1" x14ac:dyDescent="0.25">
      <c r="A82" s="12">
        <v>3237</v>
      </c>
      <c r="B82" s="139" t="s">
        <v>144</v>
      </c>
      <c r="C82" s="140"/>
      <c r="D82" s="140"/>
      <c r="E82" s="45">
        <v>170983.12</v>
      </c>
      <c r="F82" s="45"/>
      <c r="G82" s="48">
        <v>177999.49</v>
      </c>
      <c r="H82" s="45">
        <f t="shared" si="14"/>
        <v>104.10354542600462</v>
      </c>
      <c r="I82" s="45">
        <v>0</v>
      </c>
    </row>
    <row r="83" spans="1:9" ht="15" customHeight="1" x14ac:dyDescent="0.25">
      <c r="A83" s="12">
        <v>3238</v>
      </c>
      <c r="B83" s="139" t="s">
        <v>145</v>
      </c>
      <c r="C83" s="140"/>
      <c r="D83" s="140"/>
      <c r="E83" s="45">
        <v>8480.24</v>
      </c>
      <c r="F83" s="45"/>
      <c r="G83" s="48">
        <v>8859</v>
      </c>
      <c r="H83" s="45">
        <f t="shared" si="14"/>
        <v>104.46638302689546</v>
      </c>
      <c r="I83" s="45">
        <v>0</v>
      </c>
    </row>
    <row r="84" spans="1:9" ht="15" customHeight="1" x14ac:dyDescent="0.25">
      <c r="A84" s="12">
        <v>3239</v>
      </c>
      <c r="B84" s="139" t="s">
        <v>146</v>
      </c>
      <c r="C84" s="140"/>
      <c r="D84" s="140"/>
      <c r="E84" s="45">
        <v>26235.52</v>
      </c>
      <c r="F84" s="45"/>
      <c r="G84" s="48">
        <v>30672.89</v>
      </c>
      <c r="H84" s="45">
        <f t="shared" si="14"/>
        <v>116.91359652867564</v>
      </c>
      <c r="I84" s="45">
        <v>0</v>
      </c>
    </row>
    <row r="85" spans="1:9" ht="15" customHeight="1" x14ac:dyDescent="0.25">
      <c r="A85" s="12" t="s">
        <v>78</v>
      </c>
      <c r="B85" s="139" t="s">
        <v>95</v>
      </c>
      <c r="C85" s="140"/>
      <c r="D85" s="140"/>
      <c r="E85" s="45">
        <f>E86</f>
        <v>0</v>
      </c>
      <c r="F85" s="45">
        <v>633000</v>
      </c>
      <c r="G85" s="45">
        <f t="shared" ref="G85" si="22">G86</f>
        <v>632920.74</v>
      </c>
      <c r="H85" s="45">
        <v>0</v>
      </c>
      <c r="I85" s="45">
        <f t="shared" si="15"/>
        <v>99.987478672985787</v>
      </c>
    </row>
    <row r="86" spans="1:9" ht="15" customHeight="1" x14ac:dyDescent="0.25">
      <c r="A86" s="12">
        <v>3241</v>
      </c>
      <c r="B86" s="139" t="s">
        <v>95</v>
      </c>
      <c r="C86" s="140"/>
      <c r="D86" s="140"/>
      <c r="E86" s="45">
        <v>0</v>
      </c>
      <c r="F86" s="45"/>
      <c r="G86" s="48">
        <v>632920.74</v>
      </c>
      <c r="H86" s="45">
        <v>0</v>
      </c>
      <c r="I86" s="45">
        <v>0</v>
      </c>
    </row>
    <row r="87" spans="1:9" ht="14.25" customHeight="1" x14ac:dyDescent="0.25">
      <c r="A87" s="12" t="s">
        <v>79</v>
      </c>
      <c r="B87" s="139" t="s">
        <v>96</v>
      </c>
      <c r="C87" s="140"/>
      <c r="D87" s="140"/>
      <c r="E87" s="45">
        <f>E88+E89+E90+E91+E92+E93+E94</f>
        <v>46593.11</v>
      </c>
      <c r="F87" s="45">
        <v>281000</v>
      </c>
      <c r="G87" s="45">
        <f t="shared" ref="G87" si="23">G88+G89+G90+G91+G92+G93+G94</f>
        <v>197726.61</v>
      </c>
      <c r="H87" s="45">
        <f t="shared" si="14"/>
        <v>424.3687746965162</v>
      </c>
      <c r="I87" s="45">
        <f>(G87/F87)*100</f>
        <v>70.365341637010673</v>
      </c>
    </row>
    <row r="88" spans="1:9" ht="14.25" customHeight="1" x14ac:dyDescent="0.25">
      <c r="A88" s="12">
        <v>3291</v>
      </c>
      <c r="B88" s="139" t="s">
        <v>147</v>
      </c>
      <c r="C88" s="140"/>
      <c r="D88" s="140"/>
      <c r="E88" s="45">
        <v>5789.49</v>
      </c>
      <c r="F88" s="45"/>
      <c r="G88" s="48">
        <v>46273.89</v>
      </c>
      <c r="H88" s="45">
        <f t="shared" si="14"/>
        <v>799.27402931864469</v>
      </c>
      <c r="I88" s="45">
        <v>0</v>
      </c>
    </row>
    <row r="89" spans="1:9" ht="14.25" customHeight="1" x14ac:dyDescent="0.25">
      <c r="A89" s="12">
        <v>3292</v>
      </c>
      <c r="B89" s="139" t="s">
        <v>148</v>
      </c>
      <c r="C89" s="140"/>
      <c r="D89" s="140"/>
      <c r="E89" s="45">
        <v>411.98</v>
      </c>
      <c r="F89" s="45"/>
      <c r="G89" s="48">
        <v>1236</v>
      </c>
      <c r="H89" s="45">
        <f t="shared" si="14"/>
        <v>300.01456381377739</v>
      </c>
      <c r="I89" s="45">
        <v>0</v>
      </c>
    </row>
    <row r="90" spans="1:9" ht="14.25" customHeight="1" x14ac:dyDescent="0.25">
      <c r="A90" s="12">
        <v>3293</v>
      </c>
      <c r="B90" s="139" t="s">
        <v>149</v>
      </c>
      <c r="C90" s="140"/>
      <c r="D90" s="140"/>
      <c r="E90" s="45">
        <v>627.69000000000005</v>
      </c>
      <c r="F90" s="45"/>
      <c r="G90" s="48">
        <v>10997.21</v>
      </c>
      <c r="H90" s="45">
        <f t="shared" si="14"/>
        <v>1752.0129363220697</v>
      </c>
      <c r="I90" s="45">
        <v>0</v>
      </c>
    </row>
    <row r="91" spans="1:9" ht="14.25" customHeight="1" x14ac:dyDescent="0.25">
      <c r="A91" s="12">
        <v>3294</v>
      </c>
      <c r="B91" s="139" t="s">
        <v>150</v>
      </c>
      <c r="C91" s="140"/>
      <c r="D91" s="140"/>
      <c r="E91" s="45">
        <v>250</v>
      </c>
      <c r="F91" s="45"/>
      <c r="G91" s="48">
        <v>250</v>
      </c>
      <c r="H91" s="45">
        <f t="shared" si="14"/>
        <v>100</v>
      </c>
      <c r="I91" s="45">
        <v>0</v>
      </c>
    </row>
    <row r="92" spans="1:9" ht="14.25" customHeight="1" x14ac:dyDescent="0.25">
      <c r="A92" s="12">
        <v>3295</v>
      </c>
      <c r="B92" s="139" t="s">
        <v>151</v>
      </c>
      <c r="C92" s="140"/>
      <c r="D92" s="140"/>
      <c r="E92" s="45">
        <v>22015.15</v>
      </c>
      <c r="F92" s="45"/>
      <c r="G92" s="48">
        <v>36930.04</v>
      </c>
      <c r="H92" s="45">
        <f t="shared" si="14"/>
        <v>167.74830060208535</v>
      </c>
      <c r="I92" s="45">
        <v>0</v>
      </c>
    </row>
    <row r="93" spans="1:9" ht="14.25" customHeight="1" x14ac:dyDescent="0.25">
      <c r="A93" s="12">
        <v>3296</v>
      </c>
      <c r="B93" s="139" t="s">
        <v>152</v>
      </c>
      <c r="C93" s="140"/>
      <c r="D93" s="140"/>
      <c r="E93" s="45">
        <v>0</v>
      </c>
      <c r="F93" s="45"/>
      <c r="G93" s="48">
        <v>64929.57</v>
      </c>
      <c r="H93" s="45">
        <v>0</v>
      </c>
      <c r="I93" s="45">
        <v>0</v>
      </c>
    </row>
    <row r="94" spans="1:9" ht="14.25" customHeight="1" x14ac:dyDescent="0.25">
      <c r="A94" s="12">
        <v>3299</v>
      </c>
      <c r="B94" s="139" t="s">
        <v>96</v>
      </c>
      <c r="C94" s="140"/>
      <c r="D94" s="140"/>
      <c r="E94" s="45">
        <v>17498.8</v>
      </c>
      <c r="F94" s="45"/>
      <c r="G94" s="48">
        <v>37109.9</v>
      </c>
      <c r="H94" s="45">
        <f t="shared" si="14"/>
        <v>212.07111344777928</v>
      </c>
      <c r="I94" s="45">
        <v>0</v>
      </c>
    </row>
    <row r="95" spans="1:9" ht="15" customHeight="1" x14ac:dyDescent="0.25">
      <c r="A95" s="12" t="s">
        <v>80</v>
      </c>
      <c r="B95" s="139" t="s">
        <v>97</v>
      </c>
      <c r="C95" s="140"/>
      <c r="D95" s="140"/>
      <c r="E95" s="45">
        <f>E96</f>
        <v>8061.42</v>
      </c>
      <c r="F95" s="45">
        <v>159000</v>
      </c>
      <c r="G95" s="48">
        <v>114793.12</v>
      </c>
      <c r="H95" s="45">
        <f t="shared" si="14"/>
        <v>1423.9813829325353</v>
      </c>
      <c r="I95" s="45">
        <f t="shared" si="15"/>
        <v>72.196930817610067</v>
      </c>
    </row>
    <row r="96" spans="1:9" ht="15" customHeight="1" x14ac:dyDescent="0.25">
      <c r="A96" s="12" t="s">
        <v>81</v>
      </c>
      <c r="B96" s="139" t="s">
        <v>98</v>
      </c>
      <c r="C96" s="140"/>
      <c r="D96" s="140"/>
      <c r="E96" s="45">
        <f>E97+E98+E99+E100</f>
        <v>8061.42</v>
      </c>
      <c r="F96" s="45">
        <v>159000</v>
      </c>
      <c r="G96" s="45">
        <f t="shared" ref="G96" si="24">G97+G98+G99+G100</f>
        <v>114793.12000000001</v>
      </c>
      <c r="H96" s="45">
        <f t="shared" si="14"/>
        <v>1423.9813829325356</v>
      </c>
      <c r="I96" s="45">
        <f t="shared" si="15"/>
        <v>72.196930817610067</v>
      </c>
    </row>
    <row r="97" spans="1:9" ht="15" customHeight="1" x14ac:dyDescent="0.25">
      <c r="A97" s="12">
        <v>3431</v>
      </c>
      <c r="B97" s="139" t="s">
        <v>153</v>
      </c>
      <c r="C97" s="140"/>
      <c r="D97" s="140"/>
      <c r="E97" s="45">
        <v>5375.55</v>
      </c>
      <c r="F97" s="45"/>
      <c r="G97" s="48">
        <v>7165.05</v>
      </c>
      <c r="H97" s="45">
        <f t="shared" si="14"/>
        <v>133.28961687641265</v>
      </c>
      <c r="I97" s="45">
        <v>0</v>
      </c>
    </row>
    <row r="98" spans="1:9" ht="15" customHeight="1" x14ac:dyDescent="0.25">
      <c r="A98" s="12">
        <v>3432</v>
      </c>
      <c r="B98" s="139" t="s">
        <v>154</v>
      </c>
      <c r="C98" s="140"/>
      <c r="D98" s="140"/>
      <c r="E98" s="45">
        <v>0</v>
      </c>
      <c r="F98" s="45"/>
      <c r="G98" s="48">
        <v>3935.3</v>
      </c>
      <c r="H98" s="45">
        <v>0</v>
      </c>
      <c r="I98" s="45">
        <v>0</v>
      </c>
    </row>
    <row r="99" spans="1:9" ht="15" customHeight="1" x14ac:dyDescent="0.25">
      <c r="A99" s="12">
        <v>3433</v>
      </c>
      <c r="B99" s="139" t="s">
        <v>155</v>
      </c>
      <c r="C99" s="140"/>
      <c r="D99" s="140"/>
      <c r="E99" s="45">
        <v>2685.87</v>
      </c>
      <c r="F99" s="45"/>
      <c r="G99" s="48">
        <v>103692.77</v>
      </c>
      <c r="H99" s="45">
        <f t="shared" si="14"/>
        <v>3860.6771735043026</v>
      </c>
      <c r="I99" s="45">
        <v>0</v>
      </c>
    </row>
    <row r="100" spans="1:9" ht="15" customHeight="1" x14ac:dyDescent="0.25">
      <c r="A100" s="12">
        <v>3434</v>
      </c>
      <c r="B100" s="139" t="s">
        <v>156</v>
      </c>
      <c r="C100" s="140"/>
      <c r="D100" s="140"/>
      <c r="E100" s="45">
        <v>0</v>
      </c>
      <c r="F100" s="45"/>
      <c r="G100" s="48">
        <v>0</v>
      </c>
      <c r="H100" s="45">
        <v>0</v>
      </c>
      <c r="I100" s="45">
        <v>0</v>
      </c>
    </row>
    <row r="101" spans="1:9" ht="15" customHeight="1" x14ac:dyDescent="0.25">
      <c r="A101" s="12" t="s">
        <v>82</v>
      </c>
      <c r="B101" s="139" t="s">
        <v>99</v>
      </c>
      <c r="C101" s="140"/>
      <c r="D101" s="140"/>
      <c r="E101" s="45">
        <f>E102</f>
        <v>4000</v>
      </c>
      <c r="F101" s="45">
        <v>6000</v>
      </c>
      <c r="G101" s="48">
        <v>8500</v>
      </c>
      <c r="H101" s="45">
        <f t="shared" si="14"/>
        <v>212.5</v>
      </c>
      <c r="I101" s="45">
        <f t="shared" si="15"/>
        <v>141.66666666666669</v>
      </c>
    </row>
    <row r="102" spans="1:9" ht="15" customHeight="1" x14ac:dyDescent="0.25">
      <c r="A102" s="12" t="s">
        <v>83</v>
      </c>
      <c r="B102" s="139" t="s">
        <v>100</v>
      </c>
      <c r="C102" s="140"/>
      <c r="D102" s="140"/>
      <c r="E102" s="45">
        <f>E103+E104</f>
        <v>4000</v>
      </c>
      <c r="F102" s="45">
        <v>6000</v>
      </c>
      <c r="G102" s="45">
        <f t="shared" ref="G102" si="25">G103+G104</f>
        <v>8500</v>
      </c>
      <c r="H102" s="45">
        <f t="shared" si="14"/>
        <v>212.5</v>
      </c>
      <c r="I102" s="45">
        <f t="shared" si="15"/>
        <v>141.66666666666669</v>
      </c>
    </row>
    <row r="103" spans="1:9" ht="15" customHeight="1" x14ac:dyDescent="0.25">
      <c r="A103" s="12">
        <v>3721</v>
      </c>
      <c r="B103" s="139" t="s">
        <v>157</v>
      </c>
      <c r="C103" s="140"/>
      <c r="D103" s="140"/>
      <c r="E103" s="45">
        <v>4000</v>
      </c>
      <c r="F103" s="45"/>
      <c r="G103" s="48">
        <v>8500</v>
      </c>
      <c r="H103" s="45">
        <f t="shared" si="14"/>
        <v>212.5</v>
      </c>
      <c r="I103" s="45">
        <v>0</v>
      </c>
    </row>
    <row r="104" spans="1:9" ht="15" customHeight="1" x14ac:dyDescent="0.25">
      <c r="A104" s="12">
        <v>3722</v>
      </c>
      <c r="B104" s="139" t="s">
        <v>158</v>
      </c>
      <c r="C104" s="140"/>
      <c r="D104" s="140"/>
      <c r="E104" s="45">
        <v>0</v>
      </c>
      <c r="F104" s="45"/>
      <c r="G104" s="48">
        <v>0</v>
      </c>
      <c r="H104" s="45">
        <v>0</v>
      </c>
      <c r="I104" s="45">
        <v>0</v>
      </c>
    </row>
    <row r="105" spans="1:9" ht="15" customHeight="1" x14ac:dyDescent="0.25">
      <c r="A105" s="12" t="s">
        <v>84</v>
      </c>
      <c r="B105" s="139" t="s">
        <v>13</v>
      </c>
      <c r="C105" s="140"/>
      <c r="D105" s="140"/>
      <c r="E105" s="45">
        <f>E106</f>
        <v>69366.039999999994</v>
      </c>
      <c r="F105" s="45">
        <v>104000</v>
      </c>
      <c r="G105" s="48">
        <v>236508.94</v>
      </c>
      <c r="H105" s="45">
        <f t="shared" si="14"/>
        <v>340.95782316534144</v>
      </c>
      <c r="I105" s="45">
        <f t="shared" si="15"/>
        <v>227.41244230769234</v>
      </c>
    </row>
    <row r="106" spans="1:9" ht="15" customHeight="1" x14ac:dyDescent="0.25">
      <c r="A106" s="12" t="s">
        <v>85</v>
      </c>
      <c r="B106" s="139" t="s">
        <v>24</v>
      </c>
      <c r="C106" s="140"/>
      <c r="D106" s="140"/>
      <c r="E106" s="45">
        <f>E107+E109+E114</f>
        <v>69366.039999999994</v>
      </c>
      <c r="F106" s="45">
        <v>104000</v>
      </c>
      <c r="G106" s="48">
        <v>236508.94</v>
      </c>
      <c r="H106" s="45">
        <f t="shared" si="14"/>
        <v>340.95782316534144</v>
      </c>
      <c r="I106" s="45">
        <f t="shared" si="15"/>
        <v>227.41244230769234</v>
      </c>
    </row>
    <row r="107" spans="1:9" ht="15" customHeight="1" x14ac:dyDescent="0.25">
      <c r="A107" s="12" t="s">
        <v>86</v>
      </c>
      <c r="B107" s="139" t="s">
        <v>101</v>
      </c>
      <c r="C107" s="140"/>
      <c r="D107" s="140"/>
      <c r="E107" s="45">
        <f>E108</f>
        <v>0</v>
      </c>
      <c r="F107" s="45">
        <f t="shared" ref="F107:G107" si="26">F108</f>
        <v>0</v>
      </c>
      <c r="G107" s="45">
        <f t="shared" si="26"/>
        <v>0</v>
      </c>
      <c r="H107" s="45">
        <v>0</v>
      </c>
      <c r="I107" s="45">
        <v>0</v>
      </c>
    </row>
    <row r="108" spans="1:9" ht="15" customHeight="1" x14ac:dyDescent="0.25">
      <c r="A108" s="12">
        <v>4212</v>
      </c>
      <c r="B108" s="139" t="s">
        <v>159</v>
      </c>
      <c r="C108" s="140"/>
      <c r="D108" s="140"/>
      <c r="E108" s="45">
        <v>0</v>
      </c>
      <c r="F108" s="45"/>
      <c r="G108" s="48">
        <v>0</v>
      </c>
      <c r="H108" s="45">
        <v>0</v>
      </c>
      <c r="I108" s="45">
        <v>0</v>
      </c>
    </row>
    <row r="109" spans="1:9" ht="15" customHeight="1" x14ac:dyDescent="0.25">
      <c r="A109" s="12" t="s">
        <v>87</v>
      </c>
      <c r="B109" s="139" t="s">
        <v>102</v>
      </c>
      <c r="C109" s="140"/>
      <c r="D109" s="140"/>
      <c r="E109" s="45">
        <f>E110+E111+E112+E113</f>
        <v>60646.78</v>
      </c>
      <c r="F109" s="45">
        <v>90000</v>
      </c>
      <c r="G109" s="45">
        <f t="shared" ref="G109" si="27">G110+G111+G112+G113</f>
        <v>223965.7</v>
      </c>
      <c r="H109" s="45">
        <f t="shared" si="14"/>
        <v>369.29528657580835</v>
      </c>
      <c r="I109" s="45">
        <f t="shared" si="15"/>
        <v>248.85077777777781</v>
      </c>
    </row>
    <row r="110" spans="1:9" ht="15" customHeight="1" x14ac:dyDescent="0.25">
      <c r="A110" s="12">
        <v>4221</v>
      </c>
      <c r="B110" s="139" t="s">
        <v>160</v>
      </c>
      <c r="C110" s="140"/>
      <c r="D110" s="140"/>
      <c r="E110" s="45">
        <v>55261.65</v>
      </c>
      <c r="F110" s="45"/>
      <c r="G110" s="48">
        <v>211818.79</v>
      </c>
      <c r="H110" s="45">
        <f t="shared" si="14"/>
        <v>383.301602467534</v>
      </c>
      <c r="I110" s="45">
        <v>0</v>
      </c>
    </row>
    <row r="111" spans="1:9" ht="15" customHeight="1" x14ac:dyDescent="0.25">
      <c r="A111" s="12">
        <v>4222</v>
      </c>
      <c r="B111" s="139" t="s">
        <v>161</v>
      </c>
      <c r="C111" s="140"/>
      <c r="D111" s="140"/>
      <c r="E111" s="45">
        <v>0</v>
      </c>
      <c r="F111" s="45"/>
      <c r="G111" s="48">
        <v>1747.62</v>
      </c>
      <c r="H111" s="45">
        <v>0</v>
      </c>
      <c r="I111" s="45">
        <v>0</v>
      </c>
    </row>
    <row r="112" spans="1:9" ht="15" customHeight="1" x14ac:dyDescent="0.25">
      <c r="A112" s="12">
        <v>4223</v>
      </c>
      <c r="B112" s="139" t="s">
        <v>162</v>
      </c>
      <c r="C112" s="140"/>
      <c r="D112" s="140"/>
      <c r="E112" s="45">
        <v>0</v>
      </c>
      <c r="F112" s="45"/>
      <c r="G112" s="48">
        <v>5875</v>
      </c>
      <c r="H112" s="45">
        <v>0</v>
      </c>
      <c r="I112" s="45">
        <v>0</v>
      </c>
    </row>
    <row r="113" spans="1:9" ht="15" customHeight="1" x14ac:dyDescent="0.25">
      <c r="A113" s="12">
        <v>4227</v>
      </c>
      <c r="B113" s="139" t="s">
        <v>163</v>
      </c>
      <c r="C113" s="140"/>
      <c r="D113" s="140"/>
      <c r="E113" s="45">
        <v>5385.13</v>
      </c>
      <c r="F113" s="45"/>
      <c r="G113" s="48">
        <v>4524.29</v>
      </c>
      <c r="H113" s="45">
        <f t="shared" si="14"/>
        <v>84.01449918572068</v>
      </c>
      <c r="I113" s="45">
        <v>0</v>
      </c>
    </row>
    <row r="114" spans="1:9" ht="15" customHeight="1" x14ac:dyDescent="0.25">
      <c r="A114" s="12" t="s">
        <v>88</v>
      </c>
      <c r="B114" s="139" t="s">
        <v>103</v>
      </c>
      <c r="C114" s="140"/>
      <c r="D114" s="140"/>
      <c r="E114" s="45">
        <f>E115</f>
        <v>8719.26</v>
      </c>
      <c r="F114" s="45">
        <v>14000</v>
      </c>
      <c r="G114" s="45">
        <f t="shared" ref="G114" si="28">G115</f>
        <v>12543.24</v>
      </c>
      <c r="H114" s="45">
        <f t="shared" si="14"/>
        <v>143.85670343584204</v>
      </c>
      <c r="I114" s="45">
        <f t="shared" si="15"/>
        <v>89.594571428571427</v>
      </c>
    </row>
    <row r="115" spans="1:9" x14ac:dyDescent="0.25">
      <c r="A115" s="50">
        <v>4241</v>
      </c>
      <c r="B115" s="151" t="s">
        <v>164</v>
      </c>
      <c r="C115" s="151"/>
      <c r="D115" s="152"/>
      <c r="E115" s="51">
        <v>8719.26</v>
      </c>
      <c r="F115" s="53"/>
      <c r="G115" s="52">
        <v>12543.24</v>
      </c>
      <c r="H115" s="45">
        <f t="shared" si="14"/>
        <v>143.85670343584204</v>
      </c>
      <c r="I115" s="45">
        <v>0</v>
      </c>
    </row>
  </sheetData>
  <mergeCells count="108">
    <mergeCell ref="B101:D101"/>
    <mergeCell ref="B102:D102"/>
    <mergeCell ref="B105:D105"/>
    <mergeCell ref="B106:D106"/>
    <mergeCell ref="B107:D107"/>
    <mergeCell ref="B15:D15"/>
    <mergeCell ref="B16:D16"/>
    <mergeCell ref="B20:D20"/>
    <mergeCell ref="B21:D21"/>
    <mergeCell ref="B24:D24"/>
    <mergeCell ref="B25:D25"/>
    <mergeCell ref="B28:D28"/>
    <mergeCell ref="B31:D31"/>
    <mergeCell ref="B33:D33"/>
    <mergeCell ref="B34:D34"/>
    <mergeCell ref="B41:D41"/>
    <mergeCell ref="B45:D45"/>
    <mergeCell ref="B55:D55"/>
    <mergeCell ref="B75:D75"/>
    <mergeCell ref="B85:D85"/>
    <mergeCell ref="B87:D87"/>
    <mergeCell ref="B95:D95"/>
    <mergeCell ref="B96:D96"/>
    <mergeCell ref="B56:D56"/>
    <mergeCell ref="B89:D89"/>
    <mergeCell ref="B90:D90"/>
    <mergeCell ref="B91:D91"/>
    <mergeCell ref="B92:D92"/>
    <mergeCell ref="B93:D93"/>
    <mergeCell ref="B94:D94"/>
    <mergeCell ref="B97:D97"/>
    <mergeCell ref="B98:D98"/>
    <mergeCell ref="B58:D58"/>
    <mergeCell ref="B60:D60"/>
    <mergeCell ref="B61:D61"/>
    <mergeCell ref="B64:D64"/>
    <mergeCell ref="B65:D65"/>
    <mergeCell ref="B66:D66"/>
    <mergeCell ref="B67:D67"/>
    <mergeCell ref="B69:D69"/>
    <mergeCell ref="B70:D70"/>
    <mergeCell ref="B114:D114"/>
    <mergeCell ref="B103:D103"/>
    <mergeCell ref="B104:D104"/>
    <mergeCell ref="B108:D108"/>
    <mergeCell ref="B110:D110"/>
    <mergeCell ref="B111:D111"/>
    <mergeCell ref="B112:D112"/>
    <mergeCell ref="B113:D113"/>
    <mergeCell ref="B71:D71"/>
    <mergeCell ref="B72:D72"/>
    <mergeCell ref="B73:D73"/>
    <mergeCell ref="B74:D74"/>
    <mergeCell ref="B76:D76"/>
    <mergeCell ref="B77:D77"/>
    <mergeCell ref="B78:D78"/>
    <mergeCell ref="B79:D79"/>
    <mergeCell ref="B109:D109"/>
    <mergeCell ref="B80:D80"/>
    <mergeCell ref="B81:D81"/>
    <mergeCell ref="B82:D82"/>
    <mergeCell ref="B83:D83"/>
    <mergeCell ref="B84:D84"/>
    <mergeCell ref="B86:D86"/>
    <mergeCell ref="B88:D88"/>
    <mergeCell ref="B115:D115"/>
    <mergeCell ref="B29:D29"/>
    <mergeCell ref="B30:D30"/>
    <mergeCell ref="B32:D32"/>
    <mergeCell ref="B39:D39"/>
    <mergeCell ref="B40:D40"/>
    <mergeCell ref="B42:D42"/>
    <mergeCell ref="B43:D43"/>
    <mergeCell ref="B35:D35"/>
    <mergeCell ref="B36:D36"/>
    <mergeCell ref="B44:D44"/>
    <mergeCell ref="A49:D49"/>
    <mergeCell ref="B53:D53"/>
    <mergeCell ref="B54:D54"/>
    <mergeCell ref="B57:D57"/>
    <mergeCell ref="B52:D52"/>
    <mergeCell ref="A51:D51"/>
    <mergeCell ref="B50:D50"/>
    <mergeCell ref="B99:D99"/>
    <mergeCell ref="B100:D100"/>
    <mergeCell ref="B59:D59"/>
    <mergeCell ref="B62:D62"/>
    <mergeCell ref="B63:D63"/>
    <mergeCell ref="B68:D68"/>
    <mergeCell ref="A7:I7"/>
    <mergeCell ref="A47:I47"/>
    <mergeCell ref="A1:I1"/>
    <mergeCell ref="A3:I3"/>
    <mergeCell ref="A5:I5"/>
    <mergeCell ref="A9:D9"/>
    <mergeCell ref="B10:D10"/>
    <mergeCell ref="B12:D12"/>
    <mergeCell ref="B13:D13"/>
    <mergeCell ref="B14:D14"/>
    <mergeCell ref="B17:D17"/>
    <mergeCell ref="B19:D19"/>
    <mergeCell ref="B22:D22"/>
    <mergeCell ref="B23:D23"/>
    <mergeCell ref="A11:D11"/>
    <mergeCell ref="B26:D26"/>
    <mergeCell ref="B27:D27"/>
    <mergeCell ref="B37:D37"/>
    <mergeCell ref="B38:D38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4" workbookViewId="0">
      <selection activeCell="E37" sqref="E37"/>
    </sheetView>
  </sheetViews>
  <sheetFormatPr defaultRowHeight="15" x14ac:dyDescent="0.25"/>
  <cols>
    <col min="1" max="1" width="4.7109375" customWidth="1"/>
    <col min="2" max="2" width="4.28515625" customWidth="1"/>
    <col min="3" max="3" width="5.42578125" customWidth="1"/>
    <col min="4" max="4" width="50.5703125" customWidth="1"/>
    <col min="5" max="7" width="25.7109375" customWidth="1"/>
    <col min="8" max="9" width="10.7109375" customWidth="1"/>
  </cols>
  <sheetData>
    <row r="1" spans="1:9" ht="42" customHeight="1" x14ac:dyDescent="0.25">
      <c r="A1" s="112" t="s">
        <v>35</v>
      </c>
      <c r="B1" s="112"/>
      <c r="C1" s="112"/>
      <c r="D1" s="112"/>
      <c r="E1" s="112"/>
      <c r="F1" s="112"/>
      <c r="G1" s="112"/>
      <c r="H1" s="112"/>
      <c r="I1" s="112"/>
    </row>
    <row r="2" spans="1:9" ht="18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112" t="s">
        <v>15</v>
      </c>
      <c r="B3" s="112"/>
      <c r="C3" s="112"/>
      <c r="D3" s="112"/>
      <c r="E3" s="112"/>
      <c r="F3" s="112"/>
      <c r="G3" s="112"/>
      <c r="H3" s="113"/>
      <c r="I3" s="113"/>
    </row>
    <row r="4" spans="1:9" ht="18" x14ac:dyDescent="0.25">
      <c r="A4" s="21"/>
      <c r="B4" s="21"/>
      <c r="C4" s="21"/>
      <c r="D4" s="21"/>
      <c r="E4" s="21"/>
      <c r="F4" s="21"/>
      <c r="G4" s="21"/>
      <c r="H4" s="6"/>
      <c r="I4" s="6"/>
    </row>
    <row r="5" spans="1:9" ht="15.75" x14ac:dyDescent="0.25">
      <c r="A5" s="112" t="s">
        <v>8</v>
      </c>
      <c r="B5" s="124"/>
      <c r="C5" s="124"/>
      <c r="D5" s="124"/>
      <c r="E5" s="124"/>
      <c r="F5" s="124"/>
      <c r="G5" s="124"/>
      <c r="H5" s="124"/>
      <c r="I5" s="124"/>
    </row>
    <row r="6" spans="1:9" ht="18" x14ac:dyDescent="0.25">
      <c r="A6" s="21"/>
      <c r="B6" s="21"/>
      <c r="C6" s="21"/>
      <c r="D6" s="21"/>
      <c r="E6" s="21"/>
      <c r="F6" s="21"/>
      <c r="G6" s="21"/>
      <c r="H6" s="6"/>
      <c r="I6" s="6"/>
    </row>
    <row r="7" spans="1:9" x14ac:dyDescent="0.25">
      <c r="A7" s="133" t="s">
        <v>111</v>
      </c>
      <c r="B7" s="134"/>
      <c r="C7" s="134"/>
      <c r="D7" s="134"/>
      <c r="E7" s="134"/>
      <c r="F7" s="134"/>
      <c r="G7" s="134"/>
      <c r="H7" s="134"/>
      <c r="I7" s="134"/>
    </row>
    <row r="8" spans="1:9" ht="18" x14ac:dyDescent="0.25">
      <c r="A8" s="21"/>
      <c r="B8" s="21"/>
      <c r="C8" s="21"/>
      <c r="D8" s="21"/>
      <c r="E8" s="21"/>
      <c r="F8" s="21"/>
      <c r="G8" s="21"/>
      <c r="H8" s="6"/>
      <c r="I8" s="6"/>
    </row>
    <row r="9" spans="1:9" ht="26.45" customHeight="1" x14ac:dyDescent="0.25">
      <c r="A9" s="125" t="s">
        <v>110</v>
      </c>
      <c r="B9" s="126"/>
      <c r="C9" s="126"/>
      <c r="D9" s="127"/>
      <c r="E9" s="17" t="s">
        <v>30</v>
      </c>
      <c r="F9" s="17" t="s">
        <v>109</v>
      </c>
      <c r="G9" s="17" t="s">
        <v>32</v>
      </c>
      <c r="H9" s="17" t="s">
        <v>186</v>
      </c>
      <c r="I9" s="17" t="s">
        <v>187</v>
      </c>
    </row>
    <row r="10" spans="1:9" x14ac:dyDescent="0.25">
      <c r="A10" s="136">
        <v>1</v>
      </c>
      <c r="B10" s="137"/>
      <c r="C10" s="137"/>
      <c r="D10" s="138"/>
      <c r="E10" s="40">
        <v>2</v>
      </c>
      <c r="F10" s="41">
        <v>3</v>
      </c>
      <c r="G10" s="41">
        <v>4</v>
      </c>
      <c r="H10" s="41">
        <v>5</v>
      </c>
      <c r="I10" s="41">
        <v>6</v>
      </c>
    </row>
    <row r="11" spans="1:9" ht="19.899999999999999" customHeight="1" x14ac:dyDescent="0.25">
      <c r="A11" s="167" t="s">
        <v>177</v>
      </c>
      <c r="B11" s="168"/>
      <c r="C11" s="168"/>
      <c r="D11" s="168"/>
      <c r="E11" s="168"/>
      <c r="F11" s="168"/>
      <c r="G11" s="168"/>
      <c r="H11" s="168"/>
      <c r="I11" s="169"/>
    </row>
    <row r="12" spans="1:9" ht="15" customHeight="1" x14ac:dyDescent="0.25">
      <c r="A12" s="162"/>
      <c r="B12" s="162"/>
      <c r="C12" s="165" t="s">
        <v>166</v>
      </c>
      <c r="D12" s="166"/>
      <c r="E12" s="47">
        <v>113985.99</v>
      </c>
      <c r="F12" s="47">
        <v>411000</v>
      </c>
      <c r="G12" s="47">
        <v>260655.93</v>
      </c>
      <c r="H12" s="46">
        <f>(G12/E12)*100</f>
        <v>228.67365542028452</v>
      </c>
      <c r="I12" s="46">
        <f>(G12/F12)*100</f>
        <v>63.419934306569338</v>
      </c>
    </row>
    <row r="13" spans="1:9" ht="15" customHeight="1" x14ac:dyDescent="0.25">
      <c r="A13" s="136"/>
      <c r="B13" s="138"/>
      <c r="C13" s="165" t="s">
        <v>167</v>
      </c>
      <c r="D13" s="166"/>
      <c r="E13" s="47">
        <v>197621.54</v>
      </c>
      <c r="F13" s="47">
        <v>411000</v>
      </c>
      <c r="G13" s="47">
        <v>325332.59000000003</v>
      </c>
      <c r="H13" s="46">
        <f>(G13/E13)*100</f>
        <v>164.62405363301997</v>
      </c>
      <c r="I13" s="46">
        <f>(G13/F13)*100</f>
        <v>79.156347931873484</v>
      </c>
    </row>
    <row r="14" spans="1:9" ht="19.899999999999999" customHeight="1" x14ac:dyDescent="0.25">
      <c r="A14" s="167" t="s">
        <v>178</v>
      </c>
      <c r="B14" s="168"/>
      <c r="C14" s="168"/>
      <c r="D14" s="168"/>
      <c r="E14" s="168"/>
      <c r="F14" s="168"/>
      <c r="G14" s="168"/>
      <c r="H14" s="168"/>
      <c r="I14" s="169"/>
    </row>
    <row r="15" spans="1:9" ht="15" customHeight="1" x14ac:dyDescent="0.25">
      <c r="A15" s="162"/>
      <c r="B15" s="162"/>
      <c r="C15" s="165" t="s">
        <v>166</v>
      </c>
      <c r="D15" s="166"/>
      <c r="E15" s="47">
        <v>1212670.3799999999</v>
      </c>
      <c r="F15" s="47">
        <v>1466000</v>
      </c>
      <c r="G15" s="47">
        <v>1527367.22</v>
      </c>
      <c r="H15" s="46">
        <f t="shared" ref="H15:H16" si="0">(G15/E15)*100</f>
        <v>125.95073197054587</v>
      </c>
      <c r="I15" s="46">
        <f t="shared" ref="I15:I16" si="1">(G15/F15)*100</f>
        <v>104.18603137789904</v>
      </c>
    </row>
    <row r="16" spans="1:9" ht="15" customHeight="1" x14ac:dyDescent="0.25">
      <c r="A16" s="136"/>
      <c r="B16" s="138"/>
      <c r="C16" s="165" t="s">
        <v>167</v>
      </c>
      <c r="D16" s="166"/>
      <c r="E16" s="47">
        <v>1327053.33</v>
      </c>
      <c r="F16" s="47">
        <v>1466000</v>
      </c>
      <c r="G16" s="47">
        <v>1412762.12</v>
      </c>
      <c r="H16" s="46">
        <f t="shared" si="0"/>
        <v>106.45857917405625</v>
      </c>
      <c r="I16" s="46">
        <f t="shared" si="1"/>
        <v>96.368493860845845</v>
      </c>
    </row>
    <row r="17" spans="1:9" ht="19.899999999999999" customHeight="1" x14ac:dyDescent="0.25">
      <c r="A17" s="167" t="s">
        <v>179</v>
      </c>
      <c r="B17" s="168"/>
      <c r="C17" s="168"/>
      <c r="D17" s="168"/>
      <c r="E17" s="168"/>
      <c r="F17" s="168"/>
      <c r="G17" s="168"/>
      <c r="H17" s="168"/>
      <c r="I17" s="169"/>
    </row>
    <row r="18" spans="1:9" ht="15" customHeight="1" x14ac:dyDescent="0.25">
      <c r="A18" s="136"/>
      <c r="B18" s="138"/>
      <c r="C18" s="165" t="s">
        <v>166</v>
      </c>
      <c r="D18" s="166"/>
      <c r="E18" s="47">
        <v>168896.23</v>
      </c>
      <c r="F18" s="47">
        <v>234000</v>
      </c>
      <c r="G18" s="47">
        <v>222365.89</v>
      </c>
      <c r="H18" s="46">
        <f t="shared" ref="H18:H19" si="2">(G18/E18)*100</f>
        <v>131.65829101099533</v>
      </c>
      <c r="I18" s="46">
        <f t="shared" ref="I18:I20" si="3">(G18/F18)*100</f>
        <v>95.02815811965813</v>
      </c>
    </row>
    <row r="19" spans="1:9" ht="15" customHeight="1" x14ac:dyDescent="0.25">
      <c r="A19" s="136"/>
      <c r="B19" s="138"/>
      <c r="C19" s="165" t="s">
        <v>167</v>
      </c>
      <c r="D19" s="166"/>
      <c r="E19" s="47">
        <v>203532.12</v>
      </c>
      <c r="F19" s="47">
        <v>304000</v>
      </c>
      <c r="G19" s="47">
        <v>263619.88</v>
      </c>
      <c r="H19" s="46">
        <f t="shared" si="2"/>
        <v>129.52249502437257</v>
      </c>
      <c r="I19" s="46">
        <f t="shared" si="3"/>
        <v>86.717065789473693</v>
      </c>
    </row>
    <row r="20" spans="1:9" ht="15" customHeight="1" x14ac:dyDescent="0.25">
      <c r="A20" s="162"/>
      <c r="B20" s="162"/>
      <c r="C20" s="163" t="s">
        <v>176</v>
      </c>
      <c r="D20" s="163"/>
      <c r="E20" s="46">
        <v>0</v>
      </c>
      <c r="F20" s="46">
        <v>70000</v>
      </c>
      <c r="G20" s="46">
        <v>153648.81</v>
      </c>
      <c r="H20" s="46">
        <v>0</v>
      </c>
      <c r="I20" s="46">
        <f t="shared" si="3"/>
        <v>219.4983</v>
      </c>
    </row>
    <row r="21" spans="1:9" ht="19.899999999999999" customHeight="1" x14ac:dyDescent="0.25">
      <c r="A21" s="167" t="s">
        <v>180</v>
      </c>
      <c r="B21" s="168"/>
      <c r="C21" s="168"/>
      <c r="D21" s="168"/>
      <c r="E21" s="168"/>
      <c r="F21" s="168"/>
      <c r="G21" s="168"/>
      <c r="H21" s="168"/>
      <c r="I21" s="169"/>
    </row>
    <row r="22" spans="1:9" ht="15" customHeight="1" x14ac:dyDescent="0.25">
      <c r="A22" s="170"/>
      <c r="B22" s="171"/>
      <c r="C22" s="165" t="s">
        <v>166</v>
      </c>
      <c r="D22" s="166"/>
      <c r="E22" s="47">
        <v>8110</v>
      </c>
      <c r="F22" s="47">
        <v>11000</v>
      </c>
      <c r="G22" s="47">
        <v>20993.439999999999</v>
      </c>
      <c r="H22" s="46">
        <f t="shared" ref="H22:H23" si="4">(G22/E22)*100</f>
        <v>258.85869297163993</v>
      </c>
      <c r="I22" s="46">
        <f t="shared" ref="I22:I23" si="5">(G22/F22)*100</f>
        <v>190.84945454545453</v>
      </c>
    </row>
    <row r="23" spans="1:9" ht="15" customHeight="1" x14ac:dyDescent="0.25">
      <c r="A23" s="164"/>
      <c r="B23" s="164"/>
      <c r="C23" s="165" t="s">
        <v>167</v>
      </c>
      <c r="D23" s="166"/>
      <c r="E23" s="47">
        <v>8110</v>
      </c>
      <c r="F23" s="47">
        <v>11000</v>
      </c>
      <c r="G23" s="47">
        <v>20993.439999999999</v>
      </c>
      <c r="H23" s="46">
        <f t="shared" si="4"/>
        <v>258.85869297163993</v>
      </c>
      <c r="I23" s="46">
        <f t="shared" si="5"/>
        <v>190.84945454545453</v>
      </c>
    </row>
    <row r="24" spans="1:9" ht="19.899999999999999" customHeight="1" x14ac:dyDescent="0.25">
      <c r="A24" s="167" t="s">
        <v>181</v>
      </c>
      <c r="B24" s="168"/>
      <c r="C24" s="168"/>
      <c r="D24" s="168"/>
      <c r="E24" s="168"/>
      <c r="F24" s="168"/>
      <c r="G24" s="168"/>
      <c r="H24" s="168"/>
      <c r="I24" s="169"/>
    </row>
    <row r="25" spans="1:9" ht="15" customHeight="1" x14ac:dyDescent="0.25">
      <c r="A25" s="164"/>
      <c r="B25" s="164"/>
      <c r="C25" s="165" t="s">
        <v>166</v>
      </c>
      <c r="D25" s="166"/>
      <c r="E25" s="47">
        <v>12579200.449999999</v>
      </c>
      <c r="F25" s="47">
        <v>13379000</v>
      </c>
      <c r="G25" s="47">
        <v>13168772.439999999</v>
      </c>
      <c r="H25" s="46">
        <f t="shared" ref="H25:H26" si="6">(G25/E25)*100</f>
        <v>104.68687968160965</v>
      </c>
      <c r="I25" s="46">
        <f t="shared" ref="I25:I27" si="7">(G25/F25)*100</f>
        <v>98.428675087824203</v>
      </c>
    </row>
    <row r="26" spans="1:9" ht="15" customHeight="1" x14ac:dyDescent="0.25">
      <c r="A26" s="164"/>
      <c r="B26" s="164"/>
      <c r="C26" s="165" t="s">
        <v>167</v>
      </c>
      <c r="D26" s="166"/>
      <c r="E26" s="47">
        <v>12167516.74</v>
      </c>
      <c r="F26" s="47">
        <v>13381000</v>
      </c>
      <c r="G26" s="47">
        <v>13166377.9</v>
      </c>
      <c r="H26" s="46">
        <f t="shared" si="6"/>
        <v>108.20924418140558</v>
      </c>
      <c r="I26" s="46">
        <f t="shared" si="7"/>
        <v>98.396068305806736</v>
      </c>
    </row>
    <row r="27" spans="1:9" ht="15" customHeight="1" x14ac:dyDescent="0.25">
      <c r="A27" s="164"/>
      <c r="B27" s="164"/>
      <c r="C27" s="163" t="s">
        <v>176</v>
      </c>
      <c r="D27" s="163"/>
      <c r="E27" s="46">
        <v>0</v>
      </c>
      <c r="F27" s="46">
        <v>2000</v>
      </c>
      <c r="G27" s="46">
        <v>1712.13</v>
      </c>
      <c r="H27" s="46">
        <v>0</v>
      </c>
      <c r="I27" s="46">
        <f t="shared" si="7"/>
        <v>85.606500000000011</v>
      </c>
    </row>
    <row r="28" spans="1:9" ht="19.899999999999999" customHeight="1" x14ac:dyDescent="0.25">
      <c r="A28" s="167" t="s">
        <v>182</v>
      </c>
      <c r="B28" s="168"/>
      <c r="C28" s="168"/>
      <c r="D28" s="168"/>
      <c r="E28" s="168"/>
      <c r="F28" s="168"/>
      <c r="G28" s="168"/>
      <c r="H28" s="168"/>
      <c r="I28" s="169"/>
    </row>
    <row r="29" spans="1:9" ht="15" customHeight="1" x14ac:dyDescent="0.25">
      <c r="A29" s="164"/>
      <c r="B29" s="164"/>
      <c r="C29" s="165" t="s">
        <v>166</v>
      </c>
      <c r="D29" s="166"/>
      <c r="E29" s="47">
        <v>298511.46000000002</v>
      </c>
      <c r="F29" s="47">
        <v>617000</v>
      </c>
      <c r="G29" s="47">
        <v>982983.09</v>
      </c>
      <c r="H29" s="46">
        <f t="shared" ref="H29:H30" si="8">(G29/E29)*100</f>
        <v>329.29492556165178</v>
      </c>
      <c r="I29" s="46">
        <f t="shared" ref="I29:I31" si="9">(G29/F29)*100</f>
        <v>159.31654619124797</v>
      </c>
    </row>
    <row r="30" spans="1:9" ht="15" customHeight="1" x14ac:dyDescent="0.25">
      <c r="A30" s="164"/>
      <c r="B30" s="164"/>
      <c r="C30" s="165" t="s">
        <v>167</v>
      </c>
      <c r="D30" s="166"/>
      <c r="E30" s="47">
        <v>295042.7</v>
      </c>
      <c r="F30" s="47">
        <v>1329000</v>
      </c>
      <c r="G30" s="47">
        <v>1320993.31</v>
      </c>
      <c r="H30" s="46">
        <f t="shared" si="8"/>
        <v>447.72953541978842</v>
      </c>
      <c r="I30" s="46">
        <f t="shared" si="9"/>
        <v>99.397540255831444</v>
      </c>
    </row>
    <row r="31" spans="1:9" ht="15" customHeight="1" x14ac:dyDescent="0.25">
      <c r="A31" s="164"/>
      <c r="B31" s="164"/>
      <c r="C31" s="163" t="s">
        <v>176</v>
      </c>
      <c r="D31" s="163"/>
      <c r="E31" s="46">
        <v>0</v>
      </c>
      <c r="F31" s="46">
        <v>712000</v>
      </c>
      <c r="G31" s="46">
        <v>710070.21</v>
      </c>
      <c r="H31" s="46">
        <v>0</v>
      </c>
      <c r="I31" s="46">
        <f t="shared" si="9"/>
        <v>99.728962078651691</v>
      </c>
    </row>
    <row r="32" spans="1:9" ht="19.899999999999999" customHeight="1" x14ac:dyDescent="0.25">
      <c r="A32" s="167" t="s">
        <v>183</v>
      </c>
      <c r="B32" s="168"/>
      <c r="C32" s="168"/>
      <c r="D32" s="168"/>
      <c r="E32" s="168"/>
      <c r="F32" s="168"/>
      <c r="G32" s="168"/>
      <c r="H32" s="168"/>
      <c r="I32" s="169"/>
    </row>
    <row r="33" spans="1:9" ht="15" customHeight="1" x14ac:dyDescent="0.25">
      <c r="A33" s="164"/>
      <c r="B33" s="164"/>
      <c r="C33" s="165" t="s">
        <v>166</v>
      </c>
      <c r="D33" s="166"/>
      <c r="E33" s="47">
        <v>38799</v>
      </c>
      <c r="F33" s="47">
        <v>10000</v>
      </c>
      <c r="G33" s="47">
        <v>21131</v>
      </c>
      <c r="H33" s="46">
        <f t="shared" ref="H33:H34" si="10">(G33/E33)*100</f>
        <v>54.462743885151674</v>
      </c>
      <c r="I33" s="46">
        <f t="shared" ref="I33:I34" si="11">(G33/F33)*100</f>
        <v>211.31000000000003</v>
      </c>
    </row>
    <row r="34" spans="1:9" ht="15" customHeight="1" x14ac:dyDescent="0.25">
      <c r="A34" s="164"/>
      <c r="B34" s="164"/>
      <c r="C34" s="165" t="s">
        <v>167</v>
      </c>
      <c r="D34" s="166"/>
      <c r="E34" s="47">
        <v>38799</v>
      </c>
      <c r="F34" s="47">
        <v>10000</v>
      </c>
      <c r="G34" s="47">
        <v>21131</v>
      </c>
      <c r="H34" s="46">
        <f t="shared" si="10"/>
        <v>54.462743885151674</v>
      </c>
      <c r="I34" s="46">
        <f t="shared" si="11"/>
        <v>211.31000000000003</v>
      </c>
    </row>
    <row r="35" spans="1:9" ht="19.899999999999999" customHeight="1" x14ac:dyDescent="0.25">
      <c r="A35" s="167" t="s">
        <v>184</v>
      </c>
      <c r="B35" s="168"/>
      <c r="C35" s="168"/>
      <c r="D35" s="168"/>
      <c r="E35" s="168"/>
      <c r="F35" s="168"/>
      <c r="G35" s="168"/>
      <c r="H35" s="168"/>
      <c r="I35" s="169"/>
    </row>
    <row r="36" spans="1:9" ht="15" customHeight="1" x14ac:dyDescent="0.25">
      <c r="A36" s="172"/>
      <c r="B36" s="172"/>
      <c r="C36" s="165" t="s">
        <v>166</v>
      </c>
      <c r="D36" s="166"/>
      <c r="E36" s="47">
        <v>1356.76</v>
      </c>
      <c r="F36" s="47">
        <v>1000</v>
      </c>
      <c r="G36" s="47">
        <v>968.67</v>
      </c>
      <c r="H36" s="46">
        <f t="shared" ref="H36:H41" si="12">(G36/E36)*100</f>
        <v>71.395825348624669</v>
      </c>
      <c r="I36" s="46">
        <f t="shared" ref="I36:I41" si="13">(G36/F36)*100</f>
        <v>96.86699999999999</v>
      </c>
    </row>
    <row r="37" spans="1:9" ht="15" customHeight="1" x14ac:dyDescent="0.25">
      <c r="A37" s="172"/>
      <c r="B37" s="172"/>
      <c r="C37" s="165" t="s">
        <v>167</v>
      </c>
      <c r="D37" s="166"/>
      <c r="E37" s="47">
        <v>1356.76</v>
      </c>
      <c r="F37" s="47">
        <v>1000</v>
      </c>
      <c r="G37" s="47">
        <v>968.67</v>
      </c>
      <c r="H37" s="46">
        <f t="shared" si="12"/>
        <v>71.395825348624669</v>
      </c>
      <c r="I37" s="46">
        <f t="shared" si="13"/>
        <v>96.86699999999999</v>
      </c>
    </row>
    <row r="38" spans="1:9" ht="15" customHeight="1" x14ac:dyDescent="0.25">
      <c r="A38" s="159" t="s">
        <v>174</v>
      </c>
      <c r="B38" s="160"/>
      <c r="C38" s="160"/>
      <c r="D38" s="161"/>
      <c r="E38" s="69">
        <f>E12+E15+E18+E22+E25+E29+E33+E36</f>
        <v>14421530.27</v>
      </c>
      <c r="F38" s="69">
        <f>F12+F15+F18+F22+F25+F29+F33+F36</f>
        <v>16129000</v>
      </c>
      <c r="G38" s="69">
        <f>G12+G15+G18+G22+G25+G29+G33+G36</f>
        <v>16205237.68</v>
      </c>
      <c r="H38" s="68">
        <f t="shared" si="12"/>
        <v>112.36836435943631</v>
      </c>
      <c r="I38" s="68">
        <f t="shared" si="13"/>
        <v>100.47267456134912</v>
      </c>
    </row>
    <row r="39" spans="1:9" ht="15" customHeight="1" x14ac:dyDescent="0.25">
      <c r="A39" s="159" t="s">
        <v>176</v>
      </c>
      <c r="B39" s="160"/>
      <c r="C39" s="160"/>
      <c r="D39" s="161"/>
      <c r="E39" s="69">
        <v>0</v>
      </c>
      <c r="F39" s="69">
        <f>F20+F27+F31</f>
        <v>784000</v>
      </c>
      <c r="G39" s="69">
        <f>G20+G27+G31</f>
        <v>865431.14999999991</v>
      </c>
      <c r="H39" s="68">
        <v>0</v>
      </c>
      <c r="I39" s="68">
        <f t="shared" si="13"/>
        <v>110.3866262755102</v>
      </c>
    </row>
    <row r="40" spans="1:9" ht="15" customHeight="1" x14ac:dyDescent="0.25">
      <c r="A40" s="159" t="s">
        <v>185</v>
      </c>
      <c r="B40" s="160"/>
      <c r="C40" s="160"/>
      <c r="D40" s="161"/>
      <c r="E40" s="69">
        <f>E38+E39</f>
        <v>14421530.27</v>
      </c>
      <c r="F40" s="69">
        <f>F38+F39</f>
        <v>16913000</v>
      </c>
      <c r="G40" s="69">
        <f>G38+G39</f>
        <v>17070668.829999998</v>
      </c>
      <c r="H40" s="68">
        <f t="shared" si="12"/>
        <v>118.36933051072116</v>
      </c>
      <c r="I40" s="68">
        <f t="shared" si="13"/>
        <v>100.93223455330218</v>
      </c>
    </row>
    <row r="41" spans="1:9" ht="17.45" customHeight="1" x14ac:dyDescent="0.25">
      <c r="A41" s="159" t="s">
        <v>175</v>
      </c>
      <c r="B41" s="160"/>
      <c r="C41" s="160"/>
      <c r="D41" s="161"/>
      <c r="E41" s="69">
        <f>E13+E16+E19+E23+E26+E30+E34+E37</f>
        <v>14239032.189999999</v>
      </c>
      <c r="F41" s="69">
        <f>F13+F16+F19+F23+F26+F30+F34+F37</f>
        <v>16913000</v>
      </c>
      <c r="G41" s="69">
        <f>G13+G16+G19+G23+G26+G30+G34+G37</f>
        <v>16532178.91</v>
      </c>
      <c r="H41" s="68">
        <f t="shared" si="12"/>
        <v>116.1046529665862</v>
      </c>
      <c r="I41" s="68">
        <f t="shared" si="13"/>
        <v>97.748352805534196</v>
      </c>
    </row>
  </sheetData>
  <mergeCells count="56">
    <mergeCell ref="A37:B37"/>
    <mergeCell ref="C23:D23"/>
    <mergeCell ref="C25:D25"/>
    <mergeCell ref="C26:D26"/>
    <mergeCell ref="C27:D27"/>
    <mergeCell ref="C37:D37"/>
    <mergeCell ref="A29:B29"/>
    <mergeCell ref="A35:I35"/>
    <mergeCell ref="A16:B16"/>
    <mergeCell ref="A18:B18"/>
    <mergeCell ref="A19:B19"/>
    <mergeCell ref="A21:I21"/>
    <mergeCell ref="C29:D29"/>
    <mergeCell ref="A23:B23"/>
    <mergeCell ref="A25:B25"/>
    <mergeCell ref="A26:B26"/>
    <mergeCell ref="A27:B27"/>
    <mergeCell ref="A24:I24"/>
    <mergeCell ref="A28:I28"/>
    <mergeCell ref="C15:D15"/>
    <mergeCell ref="C16:D16"/>
    <mergeCell ref="C18:D18"/>
    <mergeCell ref="C19:D19"/>
    <mergeCell ref="C22:D22"/>
    <mergeCell ref="A41:D41"/>
    <mergeCell ref="A1:I1"/>
    <mergeCell ref="A3:I3"/>
    <mergeCell ref="A5:I5"/>
    <mergeCell ref="A7:I7"/>
    <mergeCell ref="A9:D9"/>
    <mergeCell ref="A10:D10"/>
    <mergeCell ref="A12:B12"/>
    <mergeCell ref="A15:B15"/>
    <mergeCell ref="A13:B13"/>
    <mergeCell ref="A11:I11"/>
    <mergeCell ref="A14:I14"/>
    <mergeCell ref="A17:I17"/>
    <mergeCell ref="C12:D12"/>
    <mergeCell ref="C13:D13"/>
    <mergeCell ref="A22:B22"/>
    <mergeCell ref="A40:D40"/>
    <mergeCell ref="A20:B20"/>
    <mergeCell ref="C20:D20"/>
    <mergeCell ref="A31:B31"/>
    <mergeCell ref="C31:D31"/>
    <mergeCell ref="C30:D30"/>
    <mergeCell ref="A30:B30"/>
    <mergeCell ref="A33:B33"/>
    <mergeCell ref="A34:B34"/>
    <mergeCell ref="A32:I32"/>
    <mergeCell ref="A38:D38"/>
    <mergeCell ref="A39:D39"/>
    <mergeCell ref="C33:D33"/>
    <mergeCell ref="C34:D34"/>
    <mergeCell ref="C36:D36"/>
    <mergeCell ref="A36:B3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C21" sqref="C21"/>
    </sheetView>
  </sheetViews>
  <sheetFormatPr defaultRowHeight="15" x14ac:dyDescent="0.25"/>
  <cols>
    <col min="1" max="1" width="11.7109375" customWidth="1"/>
    <col min="2" max="2" width="38.28515625" customWidth="1"/>
    <col min="3" max="5" width="22.7109375" customWidth="1"/>
    <col min="6" max="7" width="7.7109375" customWidth="1"/>
  </cols>
  <sheetData>
    <row r="1" spans="1:9" ht="42" customHeight="1" x14ac:dyDescent="0.25">
      <c r="A1" s="112" t="s">
        <v>35</v>
      </c>
      <c r="B1" s="112"/>
      <c r="C1" s="112"/>
      <c r="D1" s="112"/>
      <c r="E1" s="112"/>
      <c r="F1" s="112"/>
      <c r="G1" s="112"/>
      <c r="H1" s="70"/>
      <c r="I1" s="70"/>
    </row>
    <row r="2" spans="1:9" ht="18" customHeight="1" x14ac:dyDescent="0.25">
      <c r="A2" s="5"/>
      <c r="B2" s="5"/>
      <c r="C2" s="5"/>
      <c r="D2" s="5"/>
      <c r="E2" s="5"/>
      <c r="F2" s="5"/>
    </row>
    <row r="3" spans="1:9" ht="15.75" x14ac:dyDescent="0.25">
      <c r="A3" s="112" t="s">
        <v>15</v>
      </c>
      <c r="B3" s="112"/>
      <c r="C3" s="112"/>
      <c r="D3" s="112"/>
      <c r="E3" s="113"/>
      <c r="F3" s="113"/>
    </row>
    <row r="4" spans="1:9" ht="18" x14ac:dyDescent="0.25">
      <c r="A4" s="5"/>
      <c r="B4" s="5"/>
      <c r="C4" s="5"/>
      <c r="D4" s="5"/>
      <c r="E4" s="6"/>
      <c r="F4" s="6"/>
    </row>
    <row r="5" spans="1:9" ht="15.6" customHeight="1" x14ac:dyDescent="0.25">
      <c r="A5" s="112" t="s">
        <v>8</v>
      </c>
      <c r="B5" s="112"/>
      <c r="C5" s="112"/>
      <c r="D5" s="112"/>
      <c r="E5" s="112"/>
      <c r="F5" s="112"/>
      <c r="G5" s="112"/>
      <c r="H5" s="55"/>
      <c r="I5" s="55"/>
    </row>
    <row r="6" spans="1:9" ht="18" x14ac:dyDescent="0.25">
      <c r="A6" s="5"/>
      <c r="B6" s="5"/>
      <c r="C6" s="5"/>
      <c r="D6" s="5"/>
      <c r="E6" s="6"/>
      <c r="F6" s="6"/>
    </row>
    <row r="7" spans="1:9" x14ac:dyDescent="0.25">
      <c r="A7" s="133" t="s">
        <v>194</v>
      </c>
      <c r="B7" s="134"/>
      <c r="C7" s="134"/>
      <c r="D7" s="134"/>
      <c r="E7" s="134"/>
      <c r="F7" s="134"/>
    </row>
    <row r="8" spans="1:9" ht="18" x14ac:dyDescent="0.25">
      <c r="A8" s="5"/>
      <c r="B8" s="5"/>
      <c r="C8" s="5"/>
      <c r="D8" s="5"/>
      <c r="E8" s="6"/>
      <c r="F8" s="6"/>
    </row>
    <row r="9" spans="1:9" ht="27" customHeight="1" x14ac:dyDescent="0.25">
      <c r="A9" s="64" t="s">
        <v>189</v>
      </c>
      <c r="B9" s="65" t="s">
        <v>188</v>
      </c>
      <c r="C9" s="17" t="s">
        <v>30</v>
      </c>
      <c r="D9" s="17" t="s">
        <v>109</v>
      </c>
      <c r="E9" s="17" t="s">
        <v>32</v>
      </c>
      <c r="F9" s="17" t="s">
        <v>107</v>
      </c>
      <c r="G9" s="17" t="s">
        <v>108</v>
      </c>
    </row>
    <row r="10" spans="1:9" x14ac:dyDescent="0.25">
      <c r="A10" s="4">
        <v>1</v>
      </c>
      <c r="B10" s="57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9" ht="15.75" customHeight="1" x14ac:dyDescent="0.25">
      <c r="A11" s="10" t="s">
        <v>193</v>
      </c>
      <c r="B11" s="66" t="s">
        <v>190</v>
      </c>
      <c r="C11" s="46">
        <v>14239032.189999999</v>
      </c>
      <c r="D11" s="46">
        <v>16913000</v>
      </c>
      <c r="E11" s="46">
        <v>16532178.91</v>
      </c>
      <c r="F11" s="46">
        <f>(E11/C11)*100</f>
        <v>116.1046529665862</v>
      </c>
      <c r="G11" s="67">
        <f>(E11/D11)*100</f>
        <v>97.748352805534196</v>
      </c>
    </row>
    <row r="12" spans="1:9" ht="15.75" customHeight="1" x14ac:dyDescent="0.25">
      <c r="A12" s="10" t="s">
        <v>192</v>
      </c>
      <c r="B12" s="66" t="s">
        <v>191</v>
      </c>
      <c r="C12" s="46">
        <v>14239032.189999999</v>
      </c>
      <c r="D12" s="46">
        <v>16913000</v>
      </c>
      <c r="E12" s="46">
        <v>16532178.91</v>
      </c>
      <c r="F12" s="46">
        <f>(E12/C12)*100</f>
        <v>116.1046529665862</v>
      </c>
      <c r="G12" s="67">
        <f>(E12/D12)*100</f>
        <v>97.748352805534196</v>
      </c>
    </row>
  </sheetData>
  <mergeCells count="4">
    <mergeCell ref="A3:F3"/>
    <mergeCell ref="A7:F7"/>
    <mergeCell ref="A5:G5"/>
    <mergeCell ref="A1:G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3"/>
  <sheetViews>
    <sheetView tabSelected="1" topLeftCell="A229" workbookViewId="0">
      <selection activeCell="D256" sqref="D256"/>
    </sheetView>
  </sheetViews>
  <sheetFormatPr defaultRowHeight="15" x14ac:dyDescent="0.25"/>
  <cols>
    <col min="1" max="1" width="5.7109375" customWidth="1"/>
    <col min="2" max="2" width="7.28515625" customWidth="1"/>
    <col min="3" max="3" width="8.7109375" customWidth="1"/>
    <col min="4" max="4" width="52.42578125" customWidth="1"/>
    <col min="5" max="6" width="22.7109375" customWidth="1"/>
    <col min="7" max="7" width="9.28515625" customWidth="1"/>
    <col min="8" max="9" width="25.28515625" customWidth="1"/>
  </cols>
  <sheetData>
    <row r="1" spans="1:9" ht="42" customHeight="1" x14ac:dyDescent="0.25">
      <c r="A1" s="112" t="s">
        <v>35</v>
      </c>
      <c r="B1" s="112"/>
      <c r="C1" s="112"/>
      <c r="D1" s="112"/>
      <c r="E1" s="112"/>
      <c r="F1" s="112"/>
      <c r="G1" s="112"/>
      <c r="H1" s="70"/>
      <c r="I1" s="70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112" t="s">
        <v>14</v>
      </c>
      <c r="B3" s="112"/>
      <c r="C3" s="112"/>
      <c r="D3" s="112"/>
      <c r="E3" s="112"/>
      <c r="F3" s="112"/>
      <c r="G3" s="112"/>
      <c r="H3" s="55"/>
      <c r="I3" s="55"/>
    </row>
    <row r="4" spans="1:9" ht="18" customHeight="1" x14ac:dyDescent="0.25">
      <c r="A4" s="54"/>
      <c r="B4" s="55"/>
      <c r="C4" s="55"/>
      <c r="D4" s="55"/>
      <c r="E4" s="55"/>
      <c r="F4" s="55"/>
      <c r="G4" s="55"/>
      <c r="H4" s="55"/>
      <c r="I4" s="55"/>
    </row>
    <row r="5" spans="1:9" ht="18" customHeight="1" x14ac:dyDescent="0.25">
      <c r="A5" s="182" t="s">
        <v>199</v>
      </c>
      <c r="B5" s="182"/>
      <c r="C5" s="182"/>
      <c r="D5" s="182"/>
      <c r="E5" s="182"/>
      <c r="F5" s="182"/>
      <c r="G5" s="182"/>
      <c r="H5" s="55"/>
      <c r="I5" s="55"/>
    </row>
    <row r="6" spans="1:9" ht="18" x14ac:dyDescent="0.25">
      <c r="A6" s="5"/>
      <c r="B6" s="5"/>
      <c r="C6" s="5"/>
      <c r="D6" s="5"/>
      <c r="E6" s="5"/>
      <c r="F6" s="5"/>
      <c r="G6" s="5"/>
      <c r="H6" s="55"/>
      <c r="I6" s="55"/>
    </row>
    <row r="7" spans="1:9" ht="27" customHeight="1" x14ac:dyDescent="0.25">
      <c r="A7" s="179" t="s">
        <v>16</v>
      </c>
      <c r="B7" s="180"/>
      <c r="C7" s="181"/>
      <c r="D7" s="92" t="s">
        <v>17</v>
      </c>
      <c r="E7" s="92" t="s">
        <v>109</v>
      </c>
      <c r="F7" s="93" t="s">
        <v>32</v>
      </c>
      <c r="G7" s="94" t="s">
        <v>200</v>
      </c>
      <c r="H7" s="55"/>
      <c r="I7" s="55"/>
    </row>
    <row r="8" spans="1:9" ht="15" customHeight="1" x14ac:dyDescent="0.25">
      <c r="A8" s="179">
        <v>1</v>
      </c>
      <c r="B8" s="183"/>
      <c r="C8" s="184"/>
      <c r="D8" s="92">
        <v>2</v>
      </c>
      <c r="E8" s="92">
        <v>3</v>
      </c>
      <c r="F8" s="97">
        <v>4</v>
      </c>
      <c r="G8" s="98">
        <v>5</v>
      </c>
      <c r="H8" s="55"/>
      <c r="I8" s="55"/>
    </row>
    <row r="9" spans="1:9" ht="25.9" customHeight="1" x14ac:dyDescent="0.25">
      <c r="A9" s="176" t="s">
        <v>195</v>
      </c>
      <c r="B9" s="177"/>
      <c r="C9" s="178"/>
      <c r="D9" s="96" t="s">
        <v>196</v>
      </c>
      <c r="E9" s="101">
        <f>E10+E164+E180+E186+E234</f>
        <v>16913000</v>
      </c>
      <c r="F9" s="101">
        <f>F10+F164+F180+F186+F234</f>
        <v>16532178.910000002</v>
      </c>
      <c r="G9" s="102">
        <f>(F9/E9)*100</f>
        <v>97.748352805534211</v>
      </c>
      <c r="H9" s="55"/>
      <c r="I9" s="55"/>
    </row>
    <row r="10" spans="1:9" ht="19.899999999999999" customHeight="1" x14ac:dyDescent="0.25">
      <c r="A10" s="125" t="s">
        <v>197</v>
      </c>
      <c r="B10" s="126"/>
      <c r="C10" s="127"/>
      <c r="D10" s="56" t="s">
        <v>198</v>
      </c>
      <c r="E10" s="103">
        <f>E11+E21+E54+E85+E97+E127+E156</f>
        <v>16703000</v>
      </c>
      <c r="F10" s="103">
        <f>F11+F21+F54+F85+F97+F127+F156</f>
        <v>16253316.840000002</v>
      </c>
      <c r="G10" s="104">
        <f t="shared" ref="G10:G71" si="0">(F10/E10)*100</f>
        <v>97.307770101179443</v>
      </c>
      <c r="H10" s="55"/>
      <c r="I10" s="55"/>
    </row>
    <row r="11" spans="1:9" ht="19.899999999999999" customHeight="1" x14ac:dyDescent="0.25">
      <c r="A11" s="173" t="s">
        <v>201</v>
      </c>
      <c r="B11" s="174"/>
      <c r="C11" s="175"/>
      <c r="D11" s="105" t="s">
        <v>165</v>
      </c>
      <c r="E11" s="106">
        <f>E12</f>
        <v>298000</v>
      </c>
      <c r="F11" s="107">
        <f>F12</f>
        <v>112608.94</v>
      </c>
      <c r="G11" s="108">
        <f t="shared" si="0"/>
        <v>37.788234899328863</v>
      </c>
      <c r="H11" s="55"/>
      <c r="I11" s="55"/>
    </row>
    <row r="12" spans="1:9" ht="16.149999999999999" customHeight="1" x14ac:dyDescent="0.25">
      <c r="A12" s="61">
        <v>3</v>
      </c>
      <c r="B12" s="76"/>
      <c r="C12" s="77"/>
      <c r="D12" s="22" t="s">
        <v>11</v>
      </c>
      <c r="E12" s="44">
        <f>E13</f>
        <v>298000</v>
      </c>
      <c r="F12" s="48">
        <f>F13</f>
        <v>112608.94</v>
      </c>
      <c r="G12" s="99">
        <f t="shared" si="0"/>
        <v>37.788234899328863</v>
      </c>
      <c r="H12" s="55"/>
      <c r="I12" s="55"/>
    </row>
    <row r="13" spans="1:9" ht="16.149999999999999" customHeight="1" x14ac:dyDescent="0.25">
      <c r="A13" s="61">
        <v>32</v>
      </c>
      <c r="B13" s="78"/>
      <c r="C13" s="79"/>
      <c r="D13" s="22" t="s">
        <v>18</v>
      </c>
      <c r="E13" s="44">
        <f>E14+E16+E19</f>
        <v>298000</v>
      </c>
      <c r="F13" s="48">
        <f>F14+F16+F19</f>
        <v>112608.94</v>
      </c>
      <c r="G13" s="99">
        <f t="shared" si="0"/>
        <v>37.788234899328863</v>
      </c>
      <c r="H13" s="55"/>
      <c r="I13" s="55"/>
    </row>
    <row r="14" spans="1:9" ht="16.149999999999999" customHeight="1" x14ac:dyDescent="0.25">
      <c r="A14" s="61">
        <v>321</v>
      </c>
      <c r="B14" s="78"/>
      <c r="C14" s="79"/>
      <c r="D14" s="63" t="s">
        <v>92</v>
      </c>
      <c r="E14" s="44">
        <v>26000</v>
      </c>
      <c r="F14" s="48">
        <f>F15</f>
        <v>55107.38</v>
      </c>
      <c r="G14" s="99">
        <f t="shared" si="0"/>
        <v>211.95146153846153</v>
      </c>
      <c r="H14" s="55"/>
      <c r="I14" s="55"/>
    </row>
    <row r="15" spans="1:9" ht="16.149999999999999" customHeight="1" x14ac:dyDescent="0.25">
      <c r="A15" s="61">
        <v>3212</v>
      </c>
      <c r="B15" s="78"/>
      <c r="C15" s="79"/>
      <c r="D15" s="63" t="s">
        <v>129</v>
      </c>
      <c r="E15" s="44"/>
      <c r="F15" s="48">
        <v>55107.38</v>
      </c>
      <c r="G15" s="99"/>
      <c r="H15" s="55"/>
      <c r="I15" s="55"/>
    </row>
    <row r="16" spans="1:9" ht="16.149999999999999" customHeight="1" x14ac:dyDescent="0.25">
      <c r="A16" s="61">
        <v>322</v>
      </c>
      <c r="B16" s="78"/>
      <c r="C16" s="79"/>
      <c r="D16" s="63" t="s">
        <v>93</v>
      </c>
      <c r="E16" s="44">
        <v>255000</v>
      </c>
      <c r="F16" s="48">
        <f>F17+F18</f>
        <v>11227.67</v>
      </c>
      <c r="G16" s="99">
        <f t="shared" si="0"/>
        <v>4.4030078431372548</v>
      </c>
      <c r="H16" s="55"/>
      <c r="I16" s="55"/>
    </row>
    <row r="17" spans="1:9" ht="16.149999999999999" customHeight="1" x14ac:dyDescent="0.25">
      <c r="A17" s="61">
        <v>3223</v>
      </c>
      <c r="B17" s="78"/>
      <c r="C17" s="79"/>
      <c r="D17" s="63" t="s">
        <v>134</v>
      </c>
      <c r="E17" s="44"/>
      <c r="F17" s="48">
        <v>6227.67</v>
      </c>
      <c r="G17" s="99"/>
      <c r="H17" s="55"/>
      <c r="I17" s="55"/>
    </row>
    <row r="18" spans="1:9" ht="16.149999999999999" customHeight="1" x14ac:dyDescent="0.25">
      <c r="A18" s="61">
        <v>3236</v>
      </c>
      <c r="B18" s="78"/>
      <c r="C18" s="79"/>
      <c r="D18" s="63" t="s">
        <v>143</v>
      </c>
      <c r="E18" s="44"/>
      <c r="F18" s="48">
        <v>5000</v>
      </c>
      <c r="G18" s="99"/>
      <c r="H18" s="55"/>
      <c r="I18" s="55"/>
    </row>
    <row r="19" spans="1:9" ht="16.149999999999999" customHeight="1" x14ac:dyDescent="0.25">
      <c r="A19" s="61">
        <v>329</v>
      </c>
      <c r="B19" s="78"/>
      <c r="C19" s="79"/>
      <c r="D19" s="63" t="s">
        <v>96</v>
      </c>
      <c r="E19" s="44">
        <v>17000</v>
      </c>
      <c r="F19" s="48">
        <f>F20</f>
        <v>46273.89</v>
      </c>
      <c r="G19" s="99">
        <f t="shared" si="0"/>
        <v>272.19935294117647</v>
      </c>
      <c r="H19" s="55"/>
      <c r="I19" s="55"/>
    </row>
    <row r="20" spans="1:9" ht="16.149999999999999" customHeight="1" x14ac:dyDescent="0.25">
      <c r="A20" s="61">
        <v>3291</v>
      </c>
      <c r="B20" s="78"/>
      <c r="C20" s="79"/>
      <c r="D20" s="63" t="s">
        <v>218</v>
      </c>
      <c r="E20" s="44"/>
      <c r="F20" s="48">
        <v>46273.89</v>
      </c>
      <c r="G20" s="99"/>
      <c r="H20" s="55"/>
      <c r="I20" s="55"/>
    </row>
    <row r="21" spans="1:9" ht="16.149999999999999" customHeight="1" x14ac:dyDescent="0.25">
      <c r="A21" s="173" t="s">
        <v>202</v>
      </c>
      <c r="B21" s="174"/>
      <c r="C21" s="175"/>
      <c r="D21" s="105" t="s">
        <v>168</v>
      </c>
      <c r="E21" s="106">
        <f>E22</f>
        <v>1426000</v>
      </c>
      <c r="F21" s="107">
        <f>F22</f>
        <v>1412762.1199999999</v>
      </c>
      <c r="G21" s="108">
        <f t="shared" si="0"/>
        <v>99.071677419354828</v>
      </c>
      <c r="H21" s="55"/>
      <c r="I21" s="55"/>
    </row>
    <row r="22" spans="1:9" ht="16.149999999999999" customHeight="1" x14ac:dyDescent="0.25">
      <c r="A22" s="61">
        <v>3</v>
      </c>
      <c r="B22" s="62"/>
      <c r="C22" s="63"/>
      <c r="D22" s="63" t="s">
        <v>11</v>
      </c>
      <c r="E22" s="44">
        <f>E23+E49</f>
        <v>1426000</v>
      </c>
      <c r="F22" s="48">
        <f>F23+F49</f>
        <v>1412762.1199999999</v>
      </c>
      <c r="G22" s="99">
        <f t="shared" si="0"/>
        <v>99.071677419354828</v>
      </c>
      <c r="H22" s="55"/>
      <c r="I22" s="55"/>
    </row>
    <row r="23" spans="1:9" ht="16.149999999999999" customHeight="1" x14ac:dyDescent="0.25">
      <c r="A23" s="61">
        <v>32</v>
      </c>
      <c r="B23" s="62"/>
      <c r="C23" s="63"/>
      <c r="D23" s="63" t="s">
        <v>18</v>
      </c>
      <c r="E23" s="44">
        <f>E24+E28+E34+E43</f>
        <v>1418000</v>
      </c>
      <c r="F23" s="48">
        <f>F24+F28+F34+F43</f>
        <v>1407554.23</v>
      </c>
      <c r="G23" s="99">
        <f t="shared" si="0"/>
        <v>99.263344851904094</v>
      </c>
      <c r="H23" s="55"/>
      <c r="I23" s="55"/>
    </row>
    <row r="24" spans="1:9" ht="16.149999999999999" customHeight="1" x14ac:dyDescent="0.25">
      <c r="A24" s="61">
        <v>321</v>
      </c>
      <c r="B24" s="62"/>
      <c r="C24" s="63"/>
      <c r="D24" s="63" t="s">
        <v>92</v>
      </c>
      <c r="E24" s="44">
        <v>314000</v>
      </c>
      <c r="F24" s="48">
        <f>F25+F26+F27</f>
        <v>321485.11</v>
      </c>
      <c r="G24" s="99">
        <f t="shared" si="0"/>
        <v>102.38379299363056</v>
      </c>
      <c r="H24" s="55"/>
      <c r="I24" s="55"/>
    </row>
    <row r="25" spans="1:9" ht="16.149999999999999" customHeight="1" x14ac:dyDescent="0.25">
      <c r="A25" s="61">
        <v>3211</v>
      </c>
      <c r="B25" s="62"/>
      <c r="C25" s="63"/>
      <c r="D25" s="63" t="s">
        <v>219</v>
      </c>
      <c r="E25" s="44"/>
      <c r="F25" s="48">
        <v>18296.11</v>
      </c>
      <c r="G25" s="99"/>
      <c r="H25" s="55"/>
      <c r="I25" s="55"/>
    </row>
    <row r="26" spans="1:9" ht="16.149999999999999" customHeight="1" x14ac:dyDescent="0.25">
      <c r="A26" s="61">
        <v>3212</v>
      </c>
      <c r="B26" s="62"/>
      <c r="C26" s="63"/>
      <c r="D26" s="63" t="s">
        <v>129</v>
      </c>
      <c r="E26" s="44"/>
      <c r="F26" s="48">
        <v>300000</v>
      </c>
      <c r="G26" s="99"/>
      <c r="H26" s="55"/>
      <c r="I26" s="55"/>
    </row>
    <row r="27" spans="1:9" ht="16.149999999999999" customHeight="1" x14ac:dyDescent="0.25">
      <c r="A27" s="61">
        <v>3213</v>
      </c>
      <c r="B27" s="62"/>
      <c r="C27" s="63"/>
      <c r="D27" s="63" t="s">
        <v>130</v>
      </c>
      <c r="E27" s="44"/>
      <c r="F27" s="48">
        <v>3189</v>
      </c>
      <c r="G27" s="99"/>
      <c r="H27" s="55"/>
      <c r="I27" s="55"/>
    </row>
    <row r="28" spans="1:9" ht="16.149999999999999" customHeight="1" x14ac:dyDescent="0.25">
      <c r="A28" s="61">
        <v>322</v>
      </c>
      <c r="B28" s="62"/>
      <c r="C28" s="63"/>
      <c r="D28" s="63" t="s">
        <v>93</v>
      </c>
      <c r="E28" s="44">
        <v>800000</v>
      </c>
      <c r="F28" s="48">
        <f>F29+F30+F31+F32+F33</f>
        <v>806075.4</v>
      </c>
      <c r="G28" s="99">
        <f t="shared" si="0"/>
        <v>100.75942500000001</v>
      </c>
      <c r="H28" s="55"/>
      <c r="I28" s="55"/>
    </row>
    <row r="29" spans="1:9" ht="16.149999999999999" customHeight="1" x14ac:dyDescent="0.25">
      <c r="A29" s="61">
        <v>3221</v>
      </c>
      <c r="B29" s="62"/>
      <c r="C29" s="63"/>
      <c r="D29" s="63" t="s">
        <v>132</v>
      </c>
      <c r="E29" s="44"/>
      <c r="F29" s="48">
        <v>42995.94</v>
      </c>
      <c r="G29" s="99"/>
      <c r="H29" s="55"/>
      <c r="I29" s="55"/>
    </row>
    <row r="30" spans="1:9" ht="16.149999999999999" customHeight="1" x14ac:dyDescent="0.25">
      <c r="A30" s="61">
        <v>3222</v>
      </c>
      <c r="B30" s="62"/>
      <c r="C30" s="63"/>
      <c r="D30" s="63" t="s">
        <v>133</v>
      </c>
      <c r="E30" s="44"/>
      <c r="F30" s="48">
        <v>38778.28</v>
      </c>
      <c r="G30" s="99"/>
      <c r="H30" s="55"/>
      <c r="I30" s="55"/>
    </row>
    <row r="31" spans="1:9" ht="16.149999999999999" customHeight="1" x14ac:dyDescent="0.25">
      <c r="A31" s="61">
        <v>3223</v>
      </c>
      <c r="B31" s="62"/>
      <c r="C31" s="63"/>
      <c r="D31" s="63" t="s">
        <v>134</v>
      </c>
      <c r="E31" s="44"/>
      <c r="F31" s="48">
        <v>695000</v>
      </c>
      <c r="G31" s="99"/>
      <c r="H31" s="55"/>
      <c r="I31" s="55"/>
    </row>
    <row r="32" spans="1:9" ht="16.149999999999999" customHeight="1" x14ac:dyDescent="0.25">
      <c r="A32" s="61">
        <v>3224</v>
      </c>
      <c r="B32" s="62"/>
      <c r="C32" s="63"/>
      <c r="D32" s="63" t="s">
        <v>135</v>
      </c>
      <c r="E32" s="44"/>
      <c r="F32" s="48">
        <v>23434.93</v>
      </c>
      <c r="G32" s="99"/>
      <c r="H32" s="55"/>
      <c r="I32" s="55"/>
    </row>
    <row r="33" spans="1:9" ht="16.149999999999999" customHeight="1" x14ac:dyDescent="0.25">
      <c r="A33" s="61">
        <v>3225</v>
      </c>
      <c r="B33" s="62"/>
      <c r="C33" s="63"/>
      <c r="D33" s="63" t="s">
        <v>136</v>
      </c>
      <c r="E33" s="44"/>
      <c r="F33" s="48">
        <v>5866.25</v>
      </c>
      <c r="G33" s="99"/>
      <c r="H33" s="55"/>
      <c r="I33" s="55"/>
    </row>
    <row r="34" spans="1:9" ht="16.149999999999999" customHeight="1" x14ac:dyDescent="0.25">
      <c r="A34" s="61">
        <v>323</v>
      </c>
      <c r="B34" s="62"/>
      <c r="C34" s="63"/>
      <c r="D34" s="63" t="s">
        <v>94</v>
      </c>
      <c r="E34" s="44">
        <v>266000</v>
      </c>
      <c r="F34" s="48">
        <f>F35+F36+F37+F38+F39+F40+F41+F42</f>
        <v>263713.77</v>
      </c>
      <c r="G34" s="99">
        <f t="shared" si="0"/>
        <v>99.140515037593985</v>
      </c>
      <c r="H34" s="55"/>
      <c r="I34" s="55"/>
    </row>
    <row r="35" spans="1:9" ht="16.149999999999999" customHeight="1" x14ac:dyDescent="0.25">
      <c r="A35" s="61">
        <v>3231</v>
      </c>
      <c r="B35" s="62"/>
      <c r="C35" s="63"/>
      <c r="D35" s="63" t="s">
        <v>138</v>
      </c>
      <c r="E35" s="44"/>
      <c r="F35" s="48">
        <v>10573.34</v>
      </c>
      <c r="G35" s="99"/>
      <c r="H35" s="55"/>
      <c r="I35" s="55"/>
    </row>
    <row r="36" spans="1:9" ht="16.149999999999999" customHeight="1" x14ac:dyDescent="0.25">
      <c r="A36" s="61">
        <v>3232</v>
      </c>
      <c r="B36" s="62"/>
      <c r="C36" s="63"/>
      <c r="D36" s="63" t="s">
        <v>139</v>
      </c>
      <c r="E36" s="44"/>
      <c r="F36" s="48">
        <v>100248.36</v>
      </c>
      <c r="G36" s="99"/>
      <c r="H36" s="55"/>
      <c r="I36" s="55"/>
    </row>
    <row r="37" spans="1:9" ht="16.149999999999999" customHeight="1" x14ac:dyDescent="0.25">
      <c r="A37" s="61">
        <v>3233</v>
      </c>
      <c r="B37" s="62"/>
      <c r="C37" s="63"/>
      <c r="D37" s="63" t="s">
        <v>140</v>
      </c>
      <c r="E37" s="44"/>
      <c r="F37" s="48">
        <v>4416</v>
      </c>
      <c r="G37" s="99"/>
      <c r="H37" s="55"/>
      <c r="I37" s="55"/>
    </row>
    <row r="38" spans="1:9" ht="16.149999999999999" customHeight="1" x14ac:dyDescent="0.25">
      <c r="A38" s="61">
        <v>3234</v>
      </c>
      <c r="B38" s="62"/>
      <c r="C38" s="63"/>
      <c r="D38" s="63" t="s">
        <v>141</v>
      </c>
      <c r="E38" s="44"/>
      <c r="F38" s="48">
        <v>79017.81</v>
      </c>
      <c r="G38" s="99"/>
      <c r="H38" s="55"/>
      <c r="I38" s="55"/>
    </row>
    <row r="39" spans="1:9" ht="16.149999999999999" customHeight="1" x14ac:dyDescent="0.25">
      <c r="A39" s="61">
        <v>3236</v>
      </c>
      <c r="B39" s="62"/>
      <c r="C39" s="63"/>
      <c r="D39" s="63" t="s">
        <v>143</v>
      </c>
      <c r="E39" s="44"/>
      <c r="F39" s="48">
        <v>25000</v>
      </c>
      <c r="G39" s="99"/>
      <c r="H39" s="55"/>
      <c r="I39" s="55"/>
    </row>
    <row r="40" spans="1:9" ht="16.149999999999999" customHeight="1" x14ac:dyDescent="0.25">
      <c r="A40" s="61">
        <v>3237</v>
      </c>
      <c r="B40" s="62"/>
      <c r="C40" s="63"/>
      <c r="D40" s="63" t="s">
        <v>144</v>
      </c>
      <c r="E40" s="44"/>
      <c r="F40" s="48">
        <v>19168.009999999998</v>
      </c>
      <c r="G40" s="99"/>
      <c r="H40" s="55"/>
      <c r="I40" s="55"/>
    </row>
    <row r="41" spans="1:9" ht="16.149999999999999" customHeight="1" x14ac:dyDescent="0.25">
      <c r="A41" s="61">
        <v>3238</v>
      </c>
      <c r="B41" s="62"/>
      <c r="C41" s="63"/>
      <c r="D41" s="63" t="s">
        <v>145</v>
      </c>
      <c r="E41" s="44"/>
      <c r="F41" s="48">
        <v>8859</v>
      </c>
      <c r="G41" s="99"/>
      <c r="H41" s="55"/>
      <c r="I41" s="55"/>
    </row>
    <row r="42" spans="1:9" ht="16.149999999999999" customHeight="1" x14ac:dyDescent="0.25">
      <c r="A42" s="61">
        <v>3239</v>
      </c>
      <c r="B42" s="62"/>
      <c r="C42" s="63"/>
      <c r="D42" s="63" t="s">
        <v>146</v>
      </c>
      <c r="E42" s="44"/>
      <c r="F42" s="48">
        <v>16431.25</v>
      </c>
      <c r="G42" s="99"/>
      <c r="H42" s="55"/>
      <c r="I42" s="55"/>
    </row>
    <row r="43" spans="1:9" ht="16.149999999999999" customHeight="1" x14ac:dyDescent="0.25">
      <c r="A43" s="61">
        <v>329</v>
      </c>
      <c r="B43" s="62"/>
      <c r="C43" s="63"/>
      <c r="D43" s="63" t="s">
        <v>96</v>
      </c>
      <c r="E43" s="44">
        <v>38000</v>
      </c>
      <c r="F43" s="48">
        <f>F44+F45+F46+F47+F48</f>
        <v>16279.949999999999</v>
      </c>
      <c r="G43" s="99">
        <f t="shared" si="0"/>
        <v>42.841973684210522</v>
      </c>
      <c r="H43" s="55"/>
      <c r="I43" s="55"/>
    </row>
    <row r="44" spans="1:9" ht="16.149999999999999" customHeight="1" x14ac:dyDescent="0.25">
      <c r="A44" s="61">
        <v>3292</v>
      </c>
      <c r="B44" s="62"/>
      <c r="C44" s="63"/>
      <c r="D44" s="63" t="s">
        <v>148</v>
      </c>
      <c r="E44" s="44"/>
      <c r="F44" s="48">
        <v>0</v>
      </c>
      <c r="G44" s="99"/>
      <c r="H44" s="55"/>
      <c r="I44" s="55"/>
    </row>
    <row r="45" spans="1:9" ht="16.149999999999999" customHeight="1" x14ac:dyDescent="0.25">
      <c r="A45" s="61">
        <v>3293</v>
      </c>
      <c r="B45" s="62"/>
      <c r="C45" s="63"/>
      <c r="D45" s="63" t="s">
        <v>149</v>
      </c>
      <c r="E45" s="44"/>
      <c r="F45" s="48">
        <v>3125.32</v>
      </c>
      <c r="G45" s="99"/>
      <c r="H45" s="55"/>
      <c r="I45" s="55"/>
    </row>
    <row r="46" spans="1:9" ht="16.149999999999999" customHeight="1" x14ac:dyDescent="0.25">
      <c r="A46" s="61">
        <v>3294</v>
      </c>
      <c r="B46" s="62"/>
      <c r="C46" s="63"/>
      <c r="D46" s="63" t="s">
        <v>150</v>
      </c>
      <c r="E46" s="44"/>
      <c r="F46" s="48">
        <v>250</v>
      </c>
      <c r="G46" s="99"/>
      <c r="H46" s="55"/>
      <c r="I46" s="55"/>
    </row>
    <row r="47" spans="1:9" ht="16.149999999999999" customHeight="1" x14ac:dyDescent="0.25">
      <c r="A47" s="61">
        <v>3295</v>
      </c>
      <c r="B47" s="62"/>
      <c r="C47" s="63"/>
      <c r="D47" s="63" t="s">
        <v>151</v>
      </c>
      <c r="E47" s="44"/>
      <c r="F47" s="48">
        <v>2360</v>
      </c>
      <c r="G47" s="99"/>
      <c r="H47" s="55"/>
      <c r="I47" s="55"/>
    </row>
    <row r="48" spans="1:9" ht="16.149999999999999" customHeight="1" x14ac:dyDescent="0.25">
      <c r="A48" s="61">
        <v>3299</v>
      </c>
      <c r="B48" s="62"/>
      <c r="C48" s="63"/>
      <c r="D48" s="63" t="s">
        <v>96</v>
      </c>
      <c r="E48" s="44"/>
      <c r="F48" s="48">
        <v>10544.63</v>
      </c>
      <c r="G48" s="99"/>
      <c r="H48" s="55"/>
      <c r="I48" s="55"/>
    </row>
    <row r="49" spans="1:9" ht="16.149999999999999" customHeight="1" x14ac:dyDescent="0.25">
      <c r="A49" s="61">
        <v>34</v>
      </c>
      <c r="B49" s="62"/>
      <c r="C49" s="63"/>
      <c r="D49" s="63" t="s">
        <v>97</v>
      </c>
      <c r="E49" s="44">
        <v>8000</v>
      </c>
      <c r="F49" s="48">
        <f>F50</f>
        <v>5207.8900000000003</v>
      </c>
      <c r="G49" s="99">
        <f t="shared" si="0"/>
        <v>65.098624999999998</v>
      </c>
      <c r="H49" s="55"/>
      <c r="I49" s="55"/>
    </row>
    <row r="50" spans="1:9" ht="16.149999999999999" customHeight="1" x14ac:dyDescent="0.25">
      <c r="A50" s="61">
        <v>343</v>
      </c>
      <c r="B50" s="62"/>
      <c r="C50" s="63"/>
      <c r="D50" s="63" t="s">
        <v>98</v>
      </c>
      <c r="E50" s="44">
        <v>8000</v>
      </c>
      <c r="F50" s="48">
        <f>F51+F52+F53</f>
        <v>5207.8900000000003</v>
      </c>
      <c r="G50" s="99">
        <f t="shared" si="0"/>
        <v>65.098624999999998</v>
      </c>
      <c r="H50" s="55"/>
      <c r="I50" s="55"/>
    </row>
    <row r="51" spans="1:9" ht="16.149999999999999" customHeight="1" x14ac:dyDescent="0.25">
      <c r="A51" s="61">
        <v>3431</v>
      </c>
      <c r="B51" s="62"/>
      <c r="C51" s="63"/>
      <c r="D51" s="63" t="s">
        <v>153</v>
      </c>
      <c r="E51" s="44"/>
      <c r="F51" s="48">
        <v>5185.3500000000004</v>
      </c>
      <c r="G51" s="99"/>
      <c r="H51" s="55"/>
      <c r="I51" s="55"/>
    </row>
    <row r="52" spans="1:9" ht="16.149999999999999" customHeight="1" x14ac:dyDescent="0.25">
      <c r="A52" s="61">
        <v>3433</v>
      </c>
      <c r="B52" s="62"/>
      <c r="C52" s="63"/>
      <c r="D52" s="63" t="s">
        <v>155</v>
      </c>
      <c r="E52" s="44"/>
      <c r="F52" s="48">
        <v>22.54</v>
      </c>
      <c r="G52" s="99"/>
      <c r="H52" s="55"/>
      <c r="I52" s="55"/>
    </row>
    <row r="53" spans="1:9" ht="16.149999999999999" customHeight="1" x14ac:dyDescent="0.25">
      <c r="A53" s="61">
        <v>3434</v>
      </c>
      <c r="B53" s="62"/>
      <c r="C53" s="63"/>
      <c r="D53" s="63" t="s">
        <v>156</v>
      </c>
      <c r="E53" s="44"/>
      <c r="F53" s="48">
        <v>0</v>
      </c>
      <c r="G53" s="99"/>
      <c r="H53" s="55"/>
      <c r="I53" s="55"/>
    </row>
    <row r="54" spans="1:9" ht="16.149999999999999" customHeight="1" x14ac:dyDescent="0.25">
      <c r="A54" s="173" t="s">
        <v>203</v>
      </c>
      <c r="B54" s="174"/>
      <c r="C54" s="175"/>
      <c r="D54" s="105" t="s">
        <v>169</v>
      </c>
      <c r="E54" s="106">
        <f>E55</f>
        <v>256000</v>
      </c>
      <c r="F54" s="106">
        <f>F55</f>
        <v>215417.12999999998</v>
      </c>
      <c r="G54" s="108">
        <f t="shared" si="0"/>
        <v>84.147316406249999</v>
      </c>
      <c r="H54" s="55"/>
      <c r="I54" s="55"/>
    </row>
    <row r="55" spans="1:9" ht="16.149999999999999" customHeight="1" x14ac:dyDescent="0.25">
      <c r="A55" s="61">
        <v>3</v>
      </c>
      <c r="B55" s="62"/>
      <c r="C55" s="63"/>
      <c r="D55" s="63" t="s">
        <v>11</v>
      </c>
      <c r="E55" s="44">
        <f>E56+E62+E80</f>
        <v>256000</v>
      </c>
      <c r="F55" s="44">
        <f>F56+F62+F80</f>
        <v>215417.12999999998</v>
      </c>
      <c r="G55" s="99">
        <f t="shared" si="0"/>
        <v>84.147316406249999</v>
      </c>
      <c r="H55" s="55"/>
      <c r="I55" s="55"/>
    </row>
    <row r="56" spans="1:9" ht="16.149999999999999" customHeight="1" x14ac:dyDescent="0.25">
      <c r="A56" s="61">
        <v>31</v>
      </c>
      <c r="B56" s="62"/>
      <c r="C56" s="63"/>
      <c r="D56" s="63" t="s">
        <v>12</v>
      </c>
      <c r="E56" s="44">
        <f>E57+E60</f>
        <v>44000</v>
      </c>
      <c r="F56" s="44">
        <f>F57+F60</f>
        <v>38097.149999999994</v>
      </c>
      <c r="G56" s="99">
        <f t="shared" si="0"/>
        <v>86.584431818181812</v>
      </c>
      <c r="H56" s="55"/>
      <c r="I56" s="55"/>
    </row>
    <row r="57" spans="1:9" ht="16.149999999999999" customHeight="1" x14ac:dyDescent="0.25">
      <c r="A57" s="61">
        <v>311</v>
      </c>
      <c r="B57" s="62"/>
      <c r="C57" s="63"/>
      <c r="D57" s="63" t="s">
        <v>89</v>
      </c>
      <c r="E57" s="44">
        <v>38000</v>
      </c>
      <c r="F57" s="44">
        <f>F58+F59</f>
        <v>32701.42</v>
      </c>
      <c r="G57" s="99">
        <f t="shared" si="0"/>
        <v>86.056368421052625</v>
      </c>
      <c r="H57" s="55"/>
      <c r="I57" s="55"/>
    </row>
    <row r="58" spans="1:9" ht="16.149999999999999" customHeight="1" x14ac:dyDescent="0.25">
      <c r="A58" s="61">
        <v>3111</v>
      </c>
      <c r="B58" s="62"/>
      <c r="C58" s="63"/>
      <c r="D58" s="63" t="s">
        <v>124</v>
      </c>
      <c r="E58" s="44"/>
      <c r="F58" s="48">
        <v>14537.6</v>
      </c>
      <c r="G58" s="99"/>
      <c r="H58" s="55"/>
      <c r="I58" s="55"/>
    </row>
    <row r="59" spans="1:9" ht="16.149999999999999" customHeight="1" x14ac:dyDescent="0.25">
      <c r="A59" s="61">
        <v>3113</v>
      </c>
      <c r="B59" s="62"/>
      <c r="C59" s="63"/>
      <c r="D59" s="63" t="s">
        <v>125</v>
      </c>
      <c r="E59" s="44"/>
      <c r="F59" s="48">
        <v>18163.82</v>
      </c>
      <c r="G59" s="99"/>
      <c r="H59" s="55"/>
      <c r="I59" s="55"/>
    </row>
    <row r="60" spans="1:9" ht="16.149999999999999" customHeight="1" x14ac:dyDescent="0.25">
      <c r="A60" s="61">
        <v>313</v>
      </c>
      <c r="B60" s="62"/>
      <c r="C60" s="63"/>
      <c r="D60" s="63" t="s">
        <v>91</v>
      </c>
      <c r="E60" s="44">
        <v>6000</v>
      </c>
      <c r="F60" s="44">
        <f>F61</f>
        <v>5395.73</v>
      </c>
      <c r="G60" s="99">
        <f t="shared" si="0"/>
        <v>89.92883333333333</v>
      </c>
      <c r="H60" s="55"/>
      <c r="I60" s="55"/>
    </row>
    <row r="61" spans="1:9" ht="16.149999999999999" customHeight="1" x14ac:dyDescent="0.25">
      <c r="A61" s="61">
        <v>3132</v>
      </c>
      <c r="B61" s="62"/>
      <c r="C61" s="63"/>
      <c r="D61" s="63" t="s">
        <v>126</v>
      </c>
      <c r="E61" s="44"/>
      <c r="F61" s="48">
        <v>5395.73</v>
      </c>
      <c r="G61" s="99"/>
      <c r="H61" s="55"/>
      <c r="I61" s="55"/>
    </row>
    <row r="62" spans="1:9" ht="16.149999999999999" customHeight="1" x14ac:dyDescent="0.25">
      <c r="A62" s="61">
        <v>32</v>
      </c>
      <c r="B62" s="62"/>
      <c r="C62" s="63"/>
      <c r="D62" s="63" t="s">
        <v>18</v>
      </c>
      <c r="E62" s="44">
        <f>E63+E65+E71+E77</f>
        <v>201000</v>
      </c>
      <c r="F62" s="44">
        <f>F63+F65+F71+F77</f>
        <v>171404.97999999998</v>
      </c>
      <c r="G62" s="99">
        <f t="shared" si="0"/>
        <v>85.276109452736307</v>
      </c>
      <c r="H62" s="55"/>
      <c r="I62" s="55"/>
    </row>
    <row r="63" spans="1:9" ht="16.149999999999999" customHeight="1" x14ac:dyDescent="0.25">
      <c r="A63" s="61">
        <v>321</v>
      </c>
      <c r="B63" s="62"/>
      <c r="C63" s="63"/>
      <c r="D63" s="63" t="s">
        <v>92</v>
      </c>
      <c r="E63" s="44">
        <v>1000</v>
      </c>
      <c r="F63" s="44">
        <f>F64</f>
        <v>373</v>
      </c>
      <c r="G63" s="99">
        <f t="shared" si="0"/>
        <v>37.299999999999997</v>
      </c>
      <c r="H63" s="55"/>
      <c r="I63" s="55"/>
    </row>
    <row r="64" spans="1:9" ht="16.149999999999999" customHeight="1" x14ac:dyDescent="0.25">
      <c r="A64" s="61">
        <v>3214</v>
      </c>
      <c r="B64" s="62"/>
      <c r="C64" s="63"/>
      <c r="D64" s="63" t="s">
        <v>131</v>
      </c>
      <c r="E64" s="44"/>
      <c r="F64" s="48">
        <v>373</v>
      </c>
      <c r="G64" s="99"/>
      <c r="H64" s="55"/>
      <c r="I64" s="55"/>
    </row>
    <row r="65" spans="1:9" ht="16.149999999999999" customHeight="1" x14ac:dyDescent="0.25">
      <c r="A65" s="61">
        <v>322</v>
      </c>
      <c r="B65" s="62"/>
      <c r="C65" s="63"/>
      <c r="D65" s="63" t="s">
        <v>93</v>
      </c>
      <c r="E65" s="44">
        <v>35000</v>
      </c>
      <c r="F65" s="44">
        <f>F66+F67+F68+F69+F70</f>
        <v>36619.89</v>
      </c>
      <c r="G65" s="99">
        <f t="shared" si="0"/>
        <v>104.62825714285715</v>
      </c>
      <c r="H65" s="55"/>
      <c r="I65" s="55"/>
    </row>
    <row r="66" spans="1:9" ht="16.149999999999999" customHeight="1" x14ac:dyDescent="0.25">
      <c r="A66" s="61">
        <v>3221</v>
      </c>
      <c r="B66" s="62"/>
      <c r="C66" s="63"/>
      <c r="D66" s="63" t="s">
        <v>132</v>
      </c>
      <c r="E66" s="44"/>
      <c r="F66" s="48">
        <v>1480.36</v>
      </c>
      <c r="G66" s="99"/>
      <c r="H66" s="55"/>
      <c r="I66" s="55"/>
    </row>
    <row r="67" spans="1:9" ht="16.149999999999999" customHeight="1" x14ac:dyDescent="0.25">
      <c r="A67" s="61">
        <v>3222</v>
      </c>
      <c r="B67" s="62"/>
      <c r="C67" s="63"/>
      <c r="D67" s="63" t="s">
        <v>133</v>
      </c>
      <c r="E67" s="44"/>
      <c r="F67" s="48">
        <v>15350.56</v>
      </c>
      <c r="G67" s="99"/>
      <c r="H67" s="55"/>
      <c r="I67" s="55"/>
    </row>
    <row r="68" spans="1:9" ht="16.149999999999999" customHeight="1" x14ac:dyDescent="0.25">
      <c r="A68" s="61">
        <v>3224</v>
      </c>
      <c r="B68" s="62"/>
      <c r="C68" s="63"/>
      <c r="D68" s="63" t="s">
        <v>135</v>
      </c>
      <c r="E68" s="44"/>
      <c r="F68" s="48">
        <v>13203.76</v>
      </c>
      <c r="G68" s="99"/>
      <c r="H68" s="55"/>
      <c r="I68" s="55"/>
    </row>
    <row r="69" spans="1:9" ht="16.149999999999999" customHeight="1" x14ac:dyDescent="0.25">
      <c r="A69" s="61">
        <v>3225</v>
      </c>
      <c r="B69" s="62"/>
      <c r="C69" s="63"/>
      <c r="D69" s="63" t="s">
        <v>136</v>
      </c>
      <c r="E69" s="44"/>
      <c r="F69" s="48">
        <v>1076</v>
      </c>
      <c r="G69" s="99"/>
      <c r="H69" s="55"/>
      <c r="I69" s="55"/>
    </row>
    <row r="70" spans="1:9" ht="16.149999999999999" customHeight="1" x14ac:dyDescent="0.25">
      <c r="A70" s="61">
        <v>3227</v>
      </c>
      <c r="B70" s="62"/>
      <c r="C70" s="63"/>
      <c r="D70" s="63" t="s">
        <v>137</v>
      </c>
      <c r="E70" s="44"/>
      <c r="F70" s="48">
        <v>5509.21</v>
      </c>
      <c r="G70" s="99"/>
      <c r="H70" s="55"/>
      <c r="I70" s="55"/>
    </row>
    <row r="71" spans="1:9" ht="16.149999999999999" customHeight="1" x14ac:dyDescent="0.25">
      <c r="A71" s="61">
        <v>323</v>
      </c>
      <c r="B71" s="62"/>
      <c r="C71" s="63"/>
      <c r="D71" s="63" t="s">
        <v>94</v>
      </c>
      <c r="E71" s="44">
        <v>159000</v>
      </c>
      <c r="F71" s="44">
        <f>F72+F73+F74+F75+F76</f>
        <v>132912.09</v>
      </c>
      <c r="G71" s="99">
        <f t="shared" si="0"/>
        <v>83.592509433962263</v>
      </c>
      <c r="H71" s="55"/>
      <c r="I71" s="55"/>
    </row>
    <row r="72" spans="1:9" ht="16.149999999999999" customHeight="1" x14ac:dyDescent="0.25">
      <c r="A72" s="61">
        <v>3234</v>
      </c>
      <c r="B72" s="62"/>
      <c r="C72" s="63"/>
      <c r="D72" s="63" t="s">
        <v>141</v>
      </c>
      <c r="E72" s="44"/>
      <c r="F72" s="48">
        <v>0</v>
      </c>
      <c r="G72" s="99"/>
      <c r="H72" s="55"/>
      <c r="I72" s="55"/>
    </row>
    <row r="73" spans="1:9" ht="16.149999999999999" customHeight="1" x14ac:dyDescent="0.25">
      <c r="A73" s="61">
        <v>3235</v>
      </c>
      <c r="B73" s="62"/>
      <c r="C73" s="63"/>
      <c r="D73" s="63" t="s">
        <v>142</v>
      </c>
      <c r="E73" s="44"/>
      <c r="F73" s="48">
        <v>0</v>
      </c>
      <c r="G73" s="99"/>
      <c r="H73" s="55"/>
      <c r="I73" s="55"/>
    </row>
    <row r="74" spans="1:9" ht="16.149999999999999" customHeight="1" x14ac:dyDescent="0.25">
      <c r="A74" s="61">
        <v>3236</v>
      </c>
      <c r="B74" s="62"/>
      <c r="C74" s="63"/>
      <c r="D74" s="63" t="s">
        <v>143</v>
      </c>
      <c r="E74" s="44"/>
      <c r="F74" s="48">
        <v>125</v>
      </c>
      <c r="G74" s="99"/>
      <c r="H74" s="55"/>
      <c r="I74" s="55"/>
    </row>
    <row r="75" spans="1:9" ht="16.149999999999999" customHeight="1" x14ac:dyDescent="0.25">
      <c r="A75" s="61">
        <v>3237</v>
      </c>
      <c r="B75" s="62"/>
      <c r="C75" s="63"/>
      <c r="D75" s="63" t="s">
        <v>144</v>
      </c>
      <c r="E75" s="44"/>
      <c r="F75" s="48">
        <v>129737.09</v>
      </c>
      <c r="G75" s="99"/>
      <c r="H75" s="55"/>
      <c r="I75" s="55"/>
    </row>
    <row r="76" spans="1:9" ht="16.149999999999999" customHeight="1" x14ac:dyDescent="0.25">
      <c r="A76" s="61">
        <v>3239</v>
      </c>
      <c r="B76" s="62"/>
      <c r="C76" s="63"/>
      <c r="D76" s="63" t="s">
        <v>146</v>
      </c>
      <c r="E76" s="44"/>
      <c r="F76" s="48">
        <v>3050</v>
      </c>
      <c r="G76" s="99"/>
      <c r="H76" s="55"/>
      <c r="I76" s="55"/>
    </row>
    <row r="77" spans="1:9" ht="16.149999999999999" customHeight="1" x14ac:dyDescent="0.25">
      <c r="A77" s="61">
        <v>329</v>
      </c>
      <c r="B77" s="62"/>
      <c r="C77" s="63"/>
      <c r="D77" s="63" t="s">
        <v>96</v>
      </c>
      <c r="E77" s="44">
        <v>6000</v>
      </c>
      <c r="F77" s="44">
        <f>F78+F79</f>
        <v>1500</v>
      </c>
      <c r="G77" s="99">
        <f t="shared" ref="G77:G137" si="1">(F77/E77)*100</f>
        <v>25</v>
      </c>
      <c r="H77" s="55"/>
      <c r="I77" s="55"/>
    </row>
    <row r="78" spans="1:9" ht="16.149999999999999" customHeight="1" x14ac:dyDescent="0.25">
      <c r="A78" s="61">
        <v>3295</v>
      </c>
      <c r="B78" s="62"/>
      <c r="C78" s="63"/>
      <c r="D78" s="63" t="s">
        <v>151</v>
      </c>
      <c r="E78" s="44"/>
      <c r="F78" s="48">
        <v>1050</v>
      </c>
      <c r="G78" s="99"/>
      <c r="H78" s="55"/>
      <c r="I78" s="55"/>
    </row>
    <row r="79" spans="1:9" ht="16.149999999999999" customHeight="1" x14ac:dyDescent="0.25">
      <c r="A79" s="61">
        <v>3299</v>
      </c>
      <c r="B79" s="62"/>
      <c r="C79" s="63"/>
      <c r="D79" s="63" t="s">
        <v>96</v>
      </c>
      <c r="E79" s="44"/>
      <c r="F79" s="48">
        <v>450</v>
      </c>
      <c r="G79" s="99"/>
      <c r="H79" s="55"/>
      <c r="I79" s="55"/>
    </row>
    <row r="80" spans="1:9" ht="16.149999999999999" customHeight="1" x14ac:dyDescent="0.25">
      <c r="A80" s="61">
        <v>34</v>
      </c>
      <c r="B80" s="62"/>
      <c r="C80" s="63"/>
      <c r="D80" s="63" t="s">
        <v>97</v>
      </c>
      <c r="E80" s="44">
        <f>E81</f>
        <v>11000</v>
      </c>
      <c r="F80" s="44">
        <f>F81</f>
        <v>5915</v>
      </c>
      <c r="G80" s="99">
        <f t="shared" si="1"/>
        <v>53.772727272727273</v>
      </c>
      <c r="H80" s="55"/>
      <c r="I80" s="55"/>
    </row>
    <row r="81" spans="1:9" ht="16.149999999999999" customHeight="1" x14ac:dyDescent="0.25">
      <c r="A81" s="61">
        <v>343</v>
      </c>
      <c r="B81" s="62"/>
      <c r="C81" s="63"/>
      <c r="D81" s="63" t="s">
        <v>98</v>
      </c>
      <c r="E81" s="44">
        <v>11000</v>
      </c>
      <c r="F81" s="44">
        <f>F82+F83+F84</f>
        <v>5915</v>
      </c>
      <c r="G81" s="99">
        <f t="shared" si="1"/>
        <v>53.772727272727273</v>
      </c>
      <c r="H81" s="55"/>
      <c r="I81" s="55"/>
    </row>
    <row r="82" spans="1:9" ht="16.149999999999999" customHeight="1" x14ac:dyDescent="0.25">
      <c r="A82" s="61">
        <v>3431</v>
      </c>
      <c r="B82" s="62"/>
      <c r="C82" s="63"/>
      <c r="D82" s="63" t="s">
        <v>153</v>
      </c>
      <c r="E82" s="44"/>
      <c r="F82" s="48">
        <v>1979.7</v>
      </c>
      <c r="G82" s="99"/>
      <c r="H82" s="55"/>
      <c r="I82" s="55"/>
    </row>
    <row r="83" spans="1:9" ht="25.15" customHeight="1" x14ac:dyDescent="0.25">
      <c r="A83" s="61">
        <v>3432</v>
      </c>
      <c r="B83" s="62"/>
      <c r="C83" s="63"/>
      <c r="D83" s="63" t="s">
        <v>154</v>
      </c>
      <c r="E83" s="44"/>
      <c r="F83" s="48">
        <v>3935.3</v>
      </c>
      <c r="G83" s="99"/>
      <c r="H83" s="55"/>
      <c r="I83" s="55"/>
    </row>
    <row r="84" spans="1:9" ht="16.149999999999999" customHeight="1" x14ac:dyDescent="0.25">
      <c r="A84" s="61">
        <v>3433</v>
      </c>
      <c r="B84" s="62"/>
      <c r="C84" s="63"/>
      <c r="D84" s="63" t="s">
        <v>155</v>
      </c>
      <c r="E84" s="44"/>
      <c r="F84" s="48">
        <v>0</v>
      </c>
      <c r="G84" s="99"/>
      <c r="H84" s="55"/>
      <c r="I84" s="55"/>
    </row>
    <row r="85" spans="1:9" ht="16.149999999999999" customHeight="1" x14ac:dyDescent="0.25">
      <c r="A85" s="173" t="s">
        <v>204</v>
      </c>
      <c r="B85" s="174"/>
      <c r="C85" s="175"/>
      <c r="D85" s="105" t="s">
        <v>170</v>
      </c>
      <c r="E85" s="106">
        <f>E86</f>
        <v>11000</v>
      </c>
      <c r="F85" s="106">
        <f>F86</f>
        <v>19993.439999999999</v>
      </c>
      <c r="G85" s="108">
        <f t="shared" si="1"/>
        <v>181.75854545454544</v>
      </c>
      <c r="H85" s="55"/>
      <c r="I85" s="55"/>
    </row>
    <row r="86" spans="1:9" ht="16.149999999999999" customHeight="1" x14ac:dyDescent="0.25">
      <c r="A86" s="61">
        <v>3</v>
      </c>
      <c r="B86" s="62"/>
      <c r="C86" s="63"/>
      <c r="D86" s="63" t="s">
        <v>11</v>
      </c>
      <c r="E86" s="44">
        <f>E87</f>
        <v>11000</v>
      </c>
      <c r="F86" s="44">
        <f>F87</f>
        <v>19993.439999999999</v>
      </c>
      <c r="G86" s="99">
        <f t="shared" si="1"/>
        <v>181.75854545454544</v>
      </c>
      <c r="H86" s="55"/>
      <c r="I86" s="55"/>
    </row>
    <row r="87" spans="1:9" ht="16.149999999999999" customHeight="1" x14ac:dyDescent="0.25">
      <c r="A87" s="61">
        <v>32</v>
      </c>
      <c r="B87" s="76"/>
      <c r="C87" s="77"/>
      <c r="D87" s="63" t="s">
        <v>18</v>
      </c>
      <c r="E87" s="44">
        <f>E88+E90+E93+E95</f>
        <v>11000</v>
      </c>
      <c r="F87" s="44">
        <f>F88+F90+F93+F95</f>
        <v>19993.439999999999</v>
      </c>
      <c r="G87" s="99">
        <f t="shared" si="1"/>
        <v>181.75854545454544</v>
      </c>
      <c r="H87" s="55"/>
      <c r="I87" s="55"/>
    </row>
    <row r="88" spans="1:9" ht="16.149999999999999" customHeight="1" x14ac:dyDescent="0.25">
      <c r="A88" s="61">
        <v>321</v>
      </c>
      <c r="B88" s="76"/>
      <c r="C88" s="77"/>
      <c r="D88" s="63" t="s">
        <v>92</v>
      </c>
      <c r="E88" s="44">
        <f>E89</f>
        <v>0</v>
      </c>
      <c r="F88" s="44">
        <f>F89</f>
        <v>4223.4399999999996</v>
      </c>
      <c r="G88" s="99"/>
      <c r="H88" s="55"/>
      <c r="I88" s="55"/>
    </row>
    <row r="89" spans="1:9" ht="16.149999999999999" customHeight="1" x14ac:dyDescent="0.25">
      <c r="A89" s="61">
        <v>3211</v>
      </c>
      <c r="B89" s="73"/>
      <c r="C89" s="74"/>
      <c r="D89" s="63" t="s">
        <v>219</v>
      </c>
      <c r="E89" s="44">
        <v>0</v>
      </c>
      <c r="F89" s="48">
        <v>4223.4399999999996</v>
      </c>
      <c r="G89" s="99"/>
      <c r="H89" s="55"/>
      <c r="I89" s="55"/>
    </row>
    <row r="90" spans="1:9" ht="16.149999999999999" customHeight="1" x14ac:dyDescent="0.25">
      <c r="A90" s="61">
        <v>322</v>
      </c>
      <c r="B90" s="73"/>
      <c r="C90" s="74"/>
      <c r="D90" s="63" t="s">
        <v>93</v>
      </c>
      <c r="E90" s="44">
        <v>5000</v>
      </c>
      <c r="F90" s="44">
        <f>F91+F92</f>
        <v>6330</v>
      </c>
      <c r="G90" s="99">
        <f t="shared" si="1"/>
        <v>126.6</v>
      </c>
      <c r="H90" s="55"/>
      <c r="I90" s="55"/>
    </row>
    <row r="91" spans="1:9" ht="16.149999999999999" customHeight="1" x14ac:dyDescent="0.25">
      <c r="A91" s="61">
        <v>3221</v>
      </c>
      <c r="B91" s="73"/>
      <c r="C91" s="74"/>
      <c r="D91" s="63" t="s">
        <v>132</v>
      </c>
      <c r="E91" s="44"/>
      <c r="F91" s="48">
        <v>6240</v>
      </c>
      <c r="G91" s="99"/>
      <c r="H91" s="55"/>
      <c r="I91" s="55"/>
    </row>
    <row r="92" spans="1:9" ht="16.149999999999999" customHeight="1" x14ac:dyDescent="0.25">
      <c r="A92" s="61">
        <v>3224</v>
      </c>
      <c r="B92" s="73"/>
      <c r="C92" s="74"/>
      <c r="D92" s="63" t="s">
        <v>135</v>
      </c>
      <c r="E92" s="44"/>
      <c r="F92" s="48">
        <v>90</v>
      </c>
      <c r="G92" s="99"/>
      <c r="H92" s="55"/>
      <c r="I92" s="55"/>
    </row>
    <row r="93" spans="1:9" ht="16.149999999999999" customHeight="1" x14ac:dyDescent="0.25">
      <c r="A93" s="61">
        <v>323</v>
      </c>
      <c r="B93" s="73"/>
      <c r="C93" s="74"/>
      <c r="D93" s="63" t="s">
        <v>94</v>
      </c>
      <c r="E93" s="44">
        <f>E94</f>
        <v>0</v>
      </c>
      <c r="F93" s="44">
        <f>F94</f>
        <v>2000</v>
      </c>
      <c r="G93" s="99">
        <v>0</v>
      </c>
      <c r="H93" s="55"/>
      <c r="I93" s="55"/>
    </row>
    <row r="94" spans="1:9" ht="16.149999999999999" customHeight="1" x14ac:dyDescent="0.25">
      <c r="A94" s="61">
        <v>3231</v>
      </c>
      <c r="B94" s="73"/>
      <c r="C94" s="74"/>
      <c r="D94" s="63" t="s">
        <v>138</v>
      </c>
      <c r="E94" s="44">
        <v>0</v>
      </c>
      <c r="F94" s="48">
        <v>2000</v>
      </c>
      <c r="G94" s="99">
        <v>0</v>
      </c>
      <c r="H94" s="55"/>
      <c r="I94" s="55"/>
    </row>
    <row r="95" spans="1:9" ht="16.149999999999999" customHeight="1" x14ac:dyDescent="0.25">
      <c r="A95" s="61">
        <v>329</v>
      </c>
      <c r="B95" s="73"/>
      <c r="C95" s="74"/>
      <c r="D95" s="63" t="s">
        <v>96</v>
      </c>
      <c r="E95" s="44">
        <v>6000</v>
      </c>
      <c r="F95" s="44">
        <f>F96</f>
        <v>7440</v>
      </c>
      <c r="G95" s="99">
        <f t="shared" si="1"/>
        <v>124</v>
      </c>
      <c r="H95" s="55"/>
      <c r="I95" s="55"/>
    </row>
    <row r="96" spans="1:9" ht="16.149999999999999" customHeight="1" x14ac:dyDescent="0.25">
      <c r="A96" s="61">
        <v>3299</v>
      </c>
      <c r="B96" s="73"/>
      <c r="C96" s="74"/>
      <c r="D96" s="63" t="s">
        <v>96</v>
      </c>
      <c r="E96" s="44"/>
      <c r="F96" s="48">
        <v>7440</v>
      </c>
      <c r="G96" s="99"/>
      <c r="H96" s="55"/>
      <c r="I96" s="55"/>
    </row>
    <row r="97" spans="1:9" ht="16.149999999999999" customHeight="1" x14ac:dyDescent="0.25">
      <c r="A97" s="173" t="s">
        <v>205</v>
      </c>
      <c r="B97" s="174"/>
      <c r="C97" s="175"/>
      <c r="D97" s="105" t="s">
        <v>171</v>
      </c>
      <c r="E97" s="106">
        <f>E98</f>
        <v>13374000</v>
      </c>
      <c r="F97" s="106">
        <f>F98</f>
        <v>13159377.900000002</v>
      </c>
      <c r="G97" s="108">
        <f t="shared" si="1"/>
        <v>98.39522880215344</v>
      </c>
      <c r="H97" s="55"/>
      <c r="I97" s="55"/>
    </row>
    <row r="98" spans="1:9" ht="16.149999999999999" customHeight="1" x14ac:dyDescent="0.25">
      <c r="A98" s="61">
        <v>3</v>
      </c>
      <c r="B98" s="62"/>
      <c r="C98" s="63"/>
      <c r="D98" s="63" t="s">
        <v>11</v>
      </c>
      <c r="E98" s="44">
        <f>E99+E108+E124</f>
        <v>13374000</v>
      </c>
      <c r="F98" s="44">
        <f>F99+F108+F124</f>
        <v>13159377.900000002</v>
      </c>
      <c r="G98" s="99">
        <f t="shared" si="1"/>
        <v>98.39522880215344</v>
      </c>
      <c r="H98" s="55"/>
      <c r="I98" s="55"/>
    </row>
    <row r="99" spans="1:9" ht="16.149999999999999" customHeight="1" x14ac:dyDescent="0.25">
      <c r="A99" s="61">
        <v>31</v>
      </c>
      <c r="B99" s="62"/>
      <c r="C99" s="63"/>
      <c r="D99" s="63" t="s">
        <v>12</v>
      </c>
      <c r="E99" s="44">
        <f>E100+E103+E105</f>
        <v>13025000</v>
      </c>
      <c r="F99" s="44">
        <f>F100+F103+F105</f>
        <v>12935452.780000001</v>
      </c>
      <c r="G99" s="99">
        <f t="shared" si="1"/>
        <v>99.312497351247615</v>
      </c>
      <c r="H99" s="55"/>
      <c r="I99" s="55"/>
    </row>
    <row r="100" spans="1:9" ht="16.149999999999999" customHeight="1" x14ac:dyDescent="0.25">
      <c r="A100" s="61">
        <v>311</v>
      </c>
      <c r="B100" s="62"/>
      <c r="C100" s="63"/>
      <c r="D100" s="63" t="s">
        <v>89</v>
      </c>
      <c r="E100" s="44">
        <v>10739000</v>
      </c>
      <c r="F100" s="44">
        <f>F101+F102</f>
        <v>10656664.850000001</v>
      </c>
      <c r="G100" s="99">
        <f t="shared" si="1"/>
        <v>99.233307104944615</v>
      </c>
      <c r="H100" s="55"/>
      <c r="I100" s="55"/>
    </row>
    <row r="101" spans="1:9" ht="16.149999999999999" customHeight="1" x14ac:dyDescent="0.25">
      <c r="A101" s="61">
        <v>3111</v>
      </c>
      <c r="B101" s="62"/>
      <c r="C101" s="63"/>
      <c r="D101" s="63" t="s">
        <v>124</v>
      </c>
      <c r="E101" s="44"/>
      <c r="F101" s="48">
        <v>10077919.640000001</v>
      </c>
      <c r="G101" s="99"/>
      <c r="H101" s="55"/>
      <c r="I101" s="55"/>
    </row>
    <row r="102" spans="1:9" ht="16.149999999999999" customHeight="1" x14ac:dyDescent="0.25">
      <c r="A102" s="61">
        <v>3113</v>
      </c>
      <c r="B102" s="62"/>
      <c r="C102" s="63"/>
      <c r="D102" s="63" t="s">
        <v>125</v>
      </c>
      <c r="E102" s="44"/>
      <c r="F102" s="48">
        <v>578745.21</v>
      </c>
      <c r="G102" s="99"/>
      <c r="H102" s="55"/>
      <c r="I102" s="55"/>
    </row>
    <row r="103" spans="1:9" ht="16.149999999999999" customHeight="1" x14ac:dyDescent="0.25">
      <c r="A103" s="61">
        <v>312</v>
      </c>
      <c r="B103" s="62"/>
      <c r="C103" s="63"/>
      <c r="D103" s="63" t="s">
        <v>90</v>
      </c>
      <c r="E103" s="44">
        <v>511000</v>
      </c>
      <c r="F103" s="44">
        <f>F104</f>
        <v>518615.48</v>
      </c>
      <c r="G103" s="99">
        <f t="shared" si="1"/>
        <v>101.49030919765165</v>
      </c>
      <c r="H103" s="55"/>
      <c r="I103" s="55"/>
    </row>
    <row r="104" spans="1:9" ht="16.149999999999999" customHeight="1" x14ac:dyDescent="0.25">
      <c r="A104" s="61">
        <v>3121</v>
      </c>
      <c r="B104" s="62"/>
      <c r="C104" s="63"/>
      <c r="D104" s="63" t="s">
        <v>90</v>
      </c>
      <c r="E104" s="44"/>
      <c r="F104" s="48">
        <v>518615.48</v>
      </c>
      <c r="G104" s="99"/>
      <c r="H104" s="55"/>
      <c r="I104" s="55"/>
    </row>
    <row r="105" spans="1:9" ht="16.149999999999999" customHeight="1" x14ac:dyDescent="0.25">
      <c r="A105" s="61">
        <v>313</v>
      </c>
      <c r="B105" s="62"/>
      <c r="C105" s="63"/>
      <c r="D105" s="63" t="s">
        <v>91</v>
      </c>
      <c r="E105" s="44">
        <v>1775000</v>
      </c>
      <c r="F105" s="44">
        <f>F106+F107</f>
        <v>1760172.45</v>
      </c>
      <c r="G105" s="99">
        <f t="shared" si="1"/>
        <v>99.164645070422523</v>
      </c>
      <c r="H105" s="55"/>
      <c r="I105" s="55"/>
    </row>
    <row r="106" spans="1:9" ht="16.149999999999999" customHeight="1" x14ac:dyDescent="0.25">
      <c r="A106" s="61">
        <v>3132</v>
      </c>
      <c r="B106" s="62"/>
      <c r="C106" s="63"/>
      <c r="D106" s="63" t="s">
        <v>126</v>
      </c>
      <c r="E106" s="44"/>
      <c r="F106" s="48">
        <v>1755745.79</v>
      </c>
      <c r="G106" s="99"/>
      <c r="H106" s="55"/>
      <c r="I106" s="55"/>
    </row>
    <row r="107" spans="1:9" ht="16.149999999999999" customHeight="1" x14ac:dyDescent="0.25">
      <c r="A107" s="61">
        <v>3133</v>
      </c>
      <c r="B107" s="62"/>
      <c r="C107" s="63"/>
      <c r="D107" s="63" t="s">
        <v>127</v>
      </c>
      <c r="E107" s="44"/>
      <c r="F107" s="48">
        <v>4426.66</v>
      </c>
      <c r="G107" s="99"/>
      <c r="H107" s="55"/>
      <c r="I107" s="55"/>
    </row>
    <row r="108" spans="1:9" ht="16.149999999999999" customHeight="1" x14ac:dyDescent="0.25">
      <c r="A108" s="61">
        <v>32</v>
      </c>
      <c r="B108" s="62"/>
      <c r="C108" s="63"/>
      <c r="D108" s="63" t="s">
        <v>18</v>
      </c>
      <c r="E108" s="44">
        <f>E109+E112+E115+E120</f>
        <v>209000</v>
      </c>
      <c r="F108" s="44">
        <f>F109+F112+F115+F120</f>
        <v>120254.89000000001</v>
      </c>
      <c r="G108" s="99">
        <f t="shared" si="1"/>
        <v>57.538224880382785</v>
      </c>
      <c r="H108" s="55"/>
      <c r="I108" s="55"/>
    </row>
    <row r="109" spans="1:9" ht="16.149999999999999" customHeight="1" x14ac:dyDescent="0.25">
      <c r="A109" s="61">
        <v>321</v>
      </c>
      <c r="B109" s="62"/>
      <c r="C109" s="63"/>
      <c r="D109" s="63" t="s">
        <v>92</v>
      </c>
      <c r="E109" s="44">
        <v>8000</v>
      </c>
      <c r="F109" s="44">
        <f>F110+F111</f>
        <v>6239.4</v>
      </c>
      <c r="G109" s="99">
        <f t="shared" si="1"/>
        <v>77.992499999999993</v>
      </c>
      <c r="H109" s="55"/>
      <c r="I109" s="55"/>
    </row>
    <row r="110" spans="1:9" ht="16.149999999999999" customHeight="1" x14ac:dyDescent="0.25">
      <c r="A110" s="61">
        <v>3211</v>
      </c>
      <c r="B110" s="62"/>
      <c r="C110" s="63"/>
      <c r="D110" s="63" t="s">
        <v>219</v>
      </c>
      <c r="E110" s="44"/>
      <c r="F110" s="48">
        <v>614.4</v>
      </c>
      <c r="G110" s="99"/>
      <c r="H110" s="55"/>
      <c r="I110" s="55"/>
    </row>
    <row r="111" spans="1:9" ht="16.149999999999999" customHeight="1" x14ac:dyDescent="0.25">
      <c r="A111" s="61">
        <v>3213</v>
      </c>
      <c r="B111" s="62"/>
      <c r="C111" s="63"/>
      <c r="D111" s="63" t="s">
        <v>130</v>
      </c>
      <c r="E111" s="44"/>
      <c r="F111" s="48">
        <v>5625</v>
      </c>
      <c r="G111" s="99"/>
      <c r="H111" s="55"/>
      <c r="I111" s="55"/>
    </row>
    <row r="112" spans="1:9" ht="16.149999999999999" customHeight="1" x14ac:dyDescent="0.25">
      <c r="A112" s="61">
        <v>322</v>
      </c>
      <c r="B112" s="62"/>
      <c r="C112" s="63"/>
      <c r="D112" s="63" t="s">
        <v>93</v>
      </c>
      <c r="E112" s="44">
        <v>4000</v>
      </c>
      <c r="F112" s="44">
        <f>F113+F114</f>
        <v>3995.4</v>
      </c>
      <c r="G112" s="99">
        <f t="shared" si="1"/>
        <v>99.885000000000005</v>
      </c>
      <c r="H112" s="55"/>
      <c r="I112" s="55"/>
    </row>
    <row r="113" spans="1:9" ht="16.149999999999999" customHeight="1" x14ac:dyDescent="0.25">
      <c r="A113" s="61">
        <v>3221</v>
      </c>
      <c r="B113" s="62"/>
      <c r="C113" s="63"/>
      <c r="D113" s="63" t="s">
        <v>132</v>
      </c>
      <c r="E113" s="44"/>
      <c r="F113" s="48">
        <v>3632.52</v>
      </c>
      <c r="G113" s="99"/>
      <c r="H113" s="55"/>
      <c r="I113" s="55"/>
    </row>
    <row r="114" spans="1:9" ht="16.149999999999999" customHeight="1" x14ac:dyDescent="0.25">
      <c r="A114" s="61">
        <v>3224</v>
      </c>
      <c r="B114" s="62"/>
      <c r="C114" s="63"/>
      <c r="D114" s="63" t="s">
        <v>135</v>
      </c>
      <c r="E114" s="44"/>
      <c r="F114" s="48">
        <v>362.88</v>
      </c>
      <c r="G114" s="99"/>
      <c r="H114" s="55"/>
      <c r="I114" s="55"/>
    </row>
    <row r="115" spans="1:9" ht="16.149999999999999" customHeight="1" x14ac:dyDescent="0.25">
      <c r="A115" s="61">
        <v>323</v>
      </c>
      <c r="B115" s="62"/>
      <c r="C115" s="63"/>
      <c r="D115" s="63" t="s">
        <v>94</v>
      </c>
      <c r="E115" s="44">
        <v>17000</v>
      </c>
      <c r="F115" s="44">
        <f>F116+F117+F118+F119</f>
        <v>11403.99</v>
      </c>
      <c r="G115" s="99">
        <f t="shared" si="1"/>
        <v>67.082294117647052</v>
      </c>
      <c r="H115" s="55"/>
      <c r="I115" s="55"/>
    </row>
    <row r="116" spans="1:9" ht="16.149999999999999" customHeight="1" x14ac:dyDescent="0.25">
      <c r="A116" s="61">
        <v>3234</v>
      </c>
      <c r="B116" s="62"/>
      <c r="C116" s="63"/>
      <c r="D116" s="63" t="s">
        <v>141</v>
      </c>
      <c r="E116" s="44"/>
      <c r="F116" s="48">
        <v>2033.74</v>
      </c>
      <c r="G116" s="99"/>
      <c r="H116" s="55"/>
      <c r="I116" s="55"/>
    </row>
    <row r="117" spans="1:9" ht="16.149999999999999" customHeight="1" x14ac:dyDescent="0.25">
      <c r="A117" s="61">
        <v>3236</v>
      </c>
      <c r="B117" s="62"/>
      <c r="C117" s="63"/>
      <c r="D117" s="63" t="s">
        <v>143</v>
      </c>
      <c r="E117" s="44"/>
      <c r="F117" s="48">
        <v>6140</v>
      </c>
      <c r="G117" s="99"/>
      <c r="H117" s="55"/>
      <c r="I117" s="55"/>
    </row>
    <row r="118" spans="1:9" ht="16.149999999999999" customHeight="1" x14ac:dyDescent="0.25">
      <c r="A118" s="61">
        <v>3237</v>
      </c>
      <c r="B118" s="62"/>
      <c r="C118" s="63"/>
      <c r="D118" s="63" t="s">
        <v>144</v>
      </c>
      <c r="E118" s="44"/>
      <c r="F118" s="48">
        <v>3024</v>
      </c>
      <c r="G118" s="99"/>
      <c r="H118" s="55"/>
      <c r="I118" s="55"/>
    </row>
    <row r="119" spans="1:9" ht="16.149999999999999" customHeight="1" x14ac:dyDescent="0.25">
      <c r="A119" s="61">
        <v>3239</v>
      </c>
      <c r="B119" s="62"/>
      <c r="C119" s="63"/>
      <c r="D119" s="63" t="s">
        <v>146</v>
      </c>
      <c r="E119" s="44"/>
      <c r="F119" s="48">
        <v>206.25</v>
      </c>
      <c r="G119" s="99"/>
      <c r="H119" s="55"/>
      <c r="I119" s="55"/>
    </row>
    <row r="120" spans="1:9" ht="16.149999999999999" customHeight="1" x14ac:dyDescent="0.25">
      <c r="A120" s="61">
        <v>329</v>
      </c>
      <c r="B120" s="62"/>
      <c r="C120" s="63"/>
      <c r="D120" s="63" t="s">
        <v>96</v>
      </c>
      <c r="E120" s="44">
        <v>180000</v>
      </c>
      <c r="F120" s="44">
        <f>F121+F122+F123</f>
        <v>98616.1</v>
      </c>
      <c r="G120" s="99">
        <f t="shared" si="1"/>
        <v>54.786722222222231</v>
      </c>
      <c r="H120" s="55"/>
      <c r="I120" s="55"/>
    </row>
    <row r="121" spans="1:9" ht="16.149999999999999" customHeight="1" x14ac:dyDescent="0.25">
      <c r="A121" s="61">
        <v>3295</v>
      </c>
      <c r="B121" s="62"/>
      <c r="C121" s="63"/>
      <c r="D121" s="63" t="s">
        <v>151</v>
      </c>
      <c r="E121" s="44"/>
      <c r="F121" s="48">
        <v>33520.04</v>
      </c>
      <c r="G121" s="99"/>
      <c r="H121" s="55"/>
      <c r="I121" s="55"/>
    </row>
    <row r="122" spans="1:9" ht="16.149999999999999" customHeight="1" x14ac:dyDescent="0.25">
      <c r="A122" s="61">
        <v>3296</v>
      </c>
      <c r="B122" s="62"/>
      <c r="C122" s="63"/>
      <c r="D122" s="63" t="s">
        <v>152</v>
      </c>
      <c r="E122" s="44"/>
      <c r="F122" s="48">
        <v>64929.57</v>
      </c>
      <c r="G122" s="99"/>
      <c r="H122" s="55"/>
      <c r="I122" s="55"/>
    </row>
    <row r="123" spans="1:9" ht="16.149999999999999" customHeight="1" x14ac:dyDescent="0.25">
      <c r="A123" s="61">
        <v>3299</v>
      </c>
      <c r="B123" s="62"/>
      <c r="C123" s="63"/>
      <c r="D123" s="63" t="s">
        <v>96</v>
      </c>
      <c r="E123" s="44"/>
      <c r="F123" s="48">
        <v>166.49</v>
      </c>
      <c r="G123" s="99"/>
      <c r="H123" s="55"/>
      <c r="I123" s="55"/>
    </row>
    <row r="124" spans="1:9" ht="16.149999999999999" customHeight="1" x14ac:dyDescent="0.25">
      <c r="A124" s="61">
        <v>34</v>
      </c>
      <c r="B124" s="62"/>
      <c r="C124" s="63"/>
      <c r="D124" s="63" t="s">
        <v>97</v>
      </c>
      <c r="E124" s="44">
        <f>E125</f>
        <v>140000</v>
      </c>
      <c r="F124" s="44">
        <f>F125</f>
        <v>103670.23</v>
      </c>
      <c r="G124" s="99">
        <f t="shared" si="1"/>
        <v>74.050164285714288</v>
      </c>
      <c r="H124" s="55"/>
      <c r="I124" s="55"/>
    </row>
    <row r="125" spans="1:9" ht="16.149999999999999" customHeight="1" x14ac:dyDescent="0.25">
      <c r="A125" s="61">
        <v>343</v>
      </c>
      <c r="B125" s="62"/>
      <c r="C125" s="63"/>
      <c r="D125" s="63" t="s">
        <v>98</v>
      </c>
      <c r="E125" s="44">
        <v>140000</v>
      </c>
      <c r="F125" s="44">
        <f>F126</f>
        <v>103670.23</v>
      </c>
      <c r="G125" s="99">
        <f t="shared" si="1"/>
        <v>74.050164285714288</v>
      </c>
      <c r="H125" s="55"/>
      <c r="I125" s="55"/>
    </row>
    <row r="126" spans="1:9" ht="16.149999999999999" customHeight="1" x14ac:dyDescent="0.25">
      <c r="A126" s="61">
        <v>3433</v>
      </c>
      <c r="B126" s="62"/>
      <c r="C126" s="63"/>
      <c r="D126" s="63" t="s">
        <v>155</v>
      </c>
      <c r="E126" s="44"/>
      <c r="F126" s="48">
        <v>103670.23</v>
      </c>
      <c r="G126" s="99"/>
      <c r="H126" s="55"/>
      <c r="I126" s="55"/>
    </row>
    <row r="127" spans="1:9" ht="16.149999999999999" customHeight="1" x14ac:dyDescent="0.25">
      <c r="A127" s="173" t="s">
        <v>206</v>
      </c>
      <c r="B127" s="174"/>
      <c r="C127" s="175"/>
      <c r="D127" s="105" t="s">
        <v>172</v>
      </c>
      <c r="E127" s="106">
        <f>E128</f>
        <v>1329000</v>
      </c>
      <c r="F127" s="106">
        <f>F128</f>
        <v>1320993.31</v>
      </c>
      <c r="G127" s="108">
        <f t="shared" si="1"/>
        <v>99.397540255831444</v>
      </c>
      <c r="H127" s="55"/>
      <c r="I127" s="55"/>
    </row>
    <row r="128" spans="1:9" ht="16.149999999999999" customHeight="1" x14ac:dyDescent="0.25">
      <c r="A128" s="61">
        <v>3</v>
      </c>
      <c r="B128" s="62"/>
      <c r="C128" s="63"/>
      <c r="D128" s="63" t="s">
        <v>11</v>
      </c>
      <c r="E128" s="44">
        <f>E129+E136</f>
        <v>1329000</v>
      </c>
      <c r="F128" s="44">
        <f>F129+F136</f>
        <v>1320993.31</v>
      </c>
      <c r="G128" s="99">
        <f t="shared" si="1"/>
        <v>99.397540255831444</v>
      </c>
      <c r="H128" s="55"/>
      <c r="I128" s="55"/>
    </row>
    <row r="129" spans="1:9" ht="16.149999999999999" customHeight="1" x14ac:dyDescent="0.25">
      <c r="A129" s="58">
        <v>31</v>
      </c>
      <c r="B129" s="59"/>
      <c r="C129" s="60"/>
      <c r="D129" s="63" t="s">
        <v>12</v>
      </c>
      <c r="E129" s="44">
        <f>E130+E132+E134</f>
        <v>469000</v>
      </c>
      <c r="F129" s="44">
        <f>F130+F132+F134</f>
        <v>473579.19999999995</v>
      </c>
      <c r="G129" s="99">
        <f t="shared" si="1"/>
        <v>100.97637526652451</v>
      </c>
      <c r="H129" s="55"/>
      <c r="I129" s="55"/>
    </row>
    <row r="130" spans="1:9" ht="16.149999999999999" customHeight="1" x14ac:dyDescent="0.25">
      <c r="A130" s="58">
        <v>311</v>
      </c>
      <c r="B130" s="59"/>
      <c r="C130" s="60"/>
      <c r="D130" s="63" t="s">
        <v>89</v>
      </c>
      <c r="E130" s="44">
        <v>397000</v>
      </c>
      <c r="F130" s="44">
        <f>F131</f>
        <v>400876.41</v>
      </c>
      <c r="G130" s="99">
        <f t="shared" si="1"/>
        <v>100.9764256926952</v>
      </c>
      <c r="H130" s="55"/>
      <c r="I130" s="55"/>
    </row>
    <row r="131" spans="1:9" ht="16.149999999999999" customHeight="1" x14ac:dyDescent="0.25">
      <c r="A131" s="58">
        <v>3111</v>
      </c>
      <c r="B131" s="59"/>
      <c r="C131" s="60"/>
      <c r="D131" s="63" t="s">
        <v>124</v>
      </c>
      <c r="E131" s="44"/>
      <c r="F131" s="48">
        <v>400876.41</v>
      </c>
      <c r="G131" s="99"/>
      <c r="H131" s="55"/>
      <c r="I131" s="55"/>
    </row>
    <row r="132" spans="1:9" ht="16.149999999999999" customHeight="1" x14ac:dyDescent="0.25">
      <c r="A132" s="58">
        <v>312</v>
      </c>
      <c r="B132" s="59"/>
      <c r="C132" s="60"/>
      <c r="D132" s="63" t="s">
        <v>90</v>
      </c>
      <c r="E132" s="44">
        <v>6000</v>
      </c>
      <c r="F132" s="44">
        <f>F133</f>
        <v>6558.17</v>
      </c>
      <c r="G132" s="99">
        <f t="shared" si="1"/>
        <v>109.30283333333333</v>
      </c>
      <c r="H132" s="55"/>
      <c r="I132" s="55"/>
    </row>
    <row r="133" spans="1:9" ht="16.149999999999999" customHeight="1" x14ac:dyDescent="0.25">
      <c r="A133" s="58">
        <v>3121</v>
      </c>
      <c r="B133" s="59"/>
      <c r="C133" s="60"/>
      <c r="D133" s="63" t="s">
        <v>90</v>
      </c>
      <c r="E133" s="44"/>
      <c r="F133" s="48">
        <v>6558.17</v>
      </c>
      <c r="G133" s="99"/>
      <c r="H133" s="55"/>
      <c r="I133" s="55"/>
    </row>
    <row r="134" spans="1:9" ht="16.149999999999999" customHeight="1" x14ac:dyDescent="0.25">
      <c r="A134" s="58">
        <v>313</v>
      </c>
      <c r="B134" s="59"/>
      <c r="C134" s="60"/>
      <c r="D134" s="63" t="s">
        <v>91</v>
      </c>
      <c r="E134" s="44">
        <v>66000</v>
      </c>
      <c r="F134" s="44">
        <f>F135</f>
        <v>66144.62</v>
      </c>
      <c r="G134" s="99">
        <f t="shared" si="1"/>
        <v>100.21912121212119</v>
      </c>
      <c r="H134" s="55"/>
      <c r="I134" s="55"/>
    </row>
    <row r="135" spans="1:9" ht="16.149999999999999" customHeight="1" x14ac:dyDescent="0.25">
      <c r="A135" s="58">
        <v>3132</v>
      </c>
      <c r="B135" s="59"/>
      <c r="C135" s="60"/>
      <c r="D135" s="63" t="s">
        <v>126</v>
      </c>
      <c r="E135" s="44"/>
      <c r="F135" s="48">
        <v>66144.62</v>
      </c>
      <c r="G135" s="99"/>
      <c r="H135" s="55"/>
      <c r="I135" s="55"/>
    </row>
    <row r="136" spans="1:9" ht="16.149999999999999" customHeight="1" x14ac:dyDescent="0.25">
      <c r="A136" s="58">
        <v>32</v>
      </c>
      <c r="B136" s="59"/>
      <c r="C136" s="60"/>
      <c r="D136" s="63" t="s">
        <v>18</v>
      </c>
      <c r="E136" s="44">
        <f>E137+E140+E145+E150+E152</f>
        <v>860000</v>
      </c>
      <c r="F136" s="44">
        <f>F137+F140+F145+F150+F152</f>
        <v>847414.11</v>
      </c>
      <c r="G136" s="99">
        <f t="shared" si="1"/>
        <v>98.536524418604657</v>
      </c>
      <c r="H136" s="55"/>
      <c r="I136" s="55"/>
    </row>
    <row r="137" spans="1:9" ht="16.149999999999999" customHeight="1" x14ac:dyDescent="0.25">
      <c r="A137" s="58">
        <v>321</v>
      </c>
      <c r="B137" s="59"/>
      <c r="C137" s="60"/>
      <c r="D137" s="63" t="s">
        <v>92</v>
      </c>
      <c r="E137" s="44">
        <v>137000</v>
      </c>
      <c r="F137" s="44">
        <f>F138+F139</f>
        <v>140440.52000000002</v>
      </c>
      <c r="G137" s="99">
        <f t="shared" si="1"/>
        <v>102.51132846715329</v>
      </c>
      <c r="H137" s="55"/>
      <c r="I137" s="55"/>
    </row>
    <row r="138" spans="1:9" ht="16.149999999999999" customHeight="1" x14ac:dyDescent="0.25">
      <c r="A138" s="58">
        <v>3211</v>
      </c>
      <c r="B138" s="59"/>
      <c r="C138" s="60"/>
      <c r="D138" s="63" t="s">
        <v>219</v>
      </c>
      <c r="E138" s="44"/>
      <c r="F138" s="48">
        <v>108565.52</v>
      </c>
      <c r="G138" s="99"/>
      <c r="H138" s="55"/>
      <c r="I138" s="55"/>
    </row>
    <row r="139" spans="1:9" ht="16.149999999999999" customHeight="1" x14ac:dyDescent="0.25">
      <c r="A139" s="58">
        <v>3213</v>
      </c>
      <c r="B139" s="59"/>
      <c r="C139" s="60"/>
      <c r="D139" s="63" t="s">
        <v>130</v>
      </c>
      <c r="E139" s="44"/>
      <c r="F139" s="48">
        <v>31875</v>
      </c>
      <c r="G139" s="99"/>
      <c r="H139" s="55"/>
      <c r="I139" s="55"/>
    </row>
    <row r="140" spans="1:9" ht="16.149999999999999" customHeight="1" x14ac:dyDescent="0.25">
      <c r="A140" s="58">
        <v>322</v>
      </c>
      <c r="B140" s="59"/>
      <c r="C140" s="60"/>
      <c r="D140" s="63" t="s">
        <v>93</v>
      </c>
      <c r="E140" s="44">
        <v>19000</v>
      </c>
      <c r="F140" s="44">
        <f>F141+F142+F143+F144</f>
        <v>17745.620000000003</v>
      </c>
      <c r="G140" s="99">
        <f t="shared" ref="G140:G201" si="2">(F140/E140)*100</f>
        <v>93.39800000000001</v>
      </c>
      <c r="H140" s="55"/>
      <c r="I140" s="55"/>
    </row>
    <row r="141" spans="1:9" ht="16.149999999999999" customHeight="1" x14ac:dyDescent="0.25">
      <c r="A141" s="58">
        <v>3221</v>
      </c>
      <c r="B141" s="59"/>
      <c r="C141" s="60"/>
      <c r="D141" s="63" t="s">
        <v>132</v>
      </c>
      <c r="E141" s="44"/>
      <c r="F141" s="48">
        <v>10867.94</v>
      </c>
      <c r="G141" s="99"/>
      <c r="H141" s="55"/>
      <c r="I141" s="55"/>
    </row>
    <row r="142" spans="1:9" ht="16.149999999999999" customHeight="1" x14ac:dyDescent="0.25">
      <c r="A142" s="58">
        <v>3224</v>
      </c>
      <c r="B142" s="59"/>
      <c r="C142" s="60"/>
      <c r="D142" s="63" t="s">
        <v>135</v>
      </c>
      <c r="E142" s="44"/>
      <c r="F142" s="48">
        <v>2056.3000000000002</v>
      </c>
      <c r="G142" s="99"/>
      <c r="H142" s="55"/>
      <c r="I142" s="55"/>
    </row>
    <row r="143" spans="1:9" ht="16.149999999999999" customHeight="1" x14ac:dyDescent="0.25">
      <c r="A143" s="58">
        <v>3225</v>
      </c>
      <c r="B143" s="59"/>
      <c r="C143" s="60"/>
      <c r="D143" s="63" t="s">
        <v>136</v>
      </c>
      <c r="E143" s="44"/>
      <c r="F143" s="48">
        <v>1234.05</v>
      </c>
      <c r="G143" s="99"/>
      <c r="H143" s="55"/>
      <c r="I143" s="55"/>
    </row>
    <row r="144" spans="1:9" ht="16.149999999999999" customHeight="1" x14ac:dyDescent="0.25">
      <c r="A144" s="58">
        <v>3227</v>
      </c>
      <c r="B144" s="59"/>
      <c r="C144" s="60"/>
      <c r="D144" s="63" t="s">
        <v>137</v>
      </c>
      <c r="E144" s="44"/>
      <c r="F144" s="48">
        <v>3587.33</v>
      </c>
      <c r="G144" s="99"/>
      <c r="H144" s="55"/>
      <c r="I144" s="55"/>
    </row>
    <row r="145" spans="1:9" ht="16.149999999999999" customHeight="1" x14ac:dyDescent="0.25">
      <c r="A145" s="58">
        <v>323</v>
      </c>
      <c r="B145" s="59"/>
      <c r="C145" s="60"/>
      <c r="D145" s="63" t="s">
        <v>94</v>
      </c>
      <c r="E145" s="44">
        <v>46000</v>
      </c>
      <c r="F145" s="44">
        <f>F146+F147+F148+F149</f>
        <v>28690.559999999998</v>
      </c>
      <c r="G145" s="99">
        <f t="shared" si="2"/>
        <v>62.370782608695649</v>
      </c>
      <c r="H145" s="55"/>
      <c r="I145" s="55"/>
    </row>
    <row r="146" spans="1:9" ht="16.149999999999999" customHeight="1" x14ac:dyDescent="0.25">
      <c r="A146" s="58">
        <v>3234</v>
      </c>
      <c r="B146" s="59"/>
      <c r="C146" s="60"/>
      <c r="D146" s="63" t="s">
        <v>141</v>
      </c>
      <c r="E146" s="44"/>
      <c r="F146" s="48">
        <v>11642.69</v>
      </c>
      <c r="G146" s="99"/>
      <c r="H146" s="55"/>
      <c r="I146" s="55"/>
    </row>
    <row r="147" spans="1:9" ht="16.149999999999999" customHeight="1" x14ac:dyDescent="0.25">
      <c r="A147" s="58">
        <v>3235</v>
      </c>
      <c r="B147" s="59"/>
      <c r="C147" s="60"/>
      <c r="D147" s="63" t="s">
        <v>142</v>
      </c>
      <c r="E147" s="44"/>
      <c r="F147" s="48">
        <v>5562.48</v>
      </c>
      <c r="G147" s="99"/>
      <c r="H147" s="55"/>
      <c r="I147" s="55"/>
    </row>
    <row r="148" spans="1:9" ht="16.149999999999999" customHeight="1" x14ac:dyDescent="0.25">
      <c r="A148" s="58">
        <v>3236</v>
      </c>
      <c r="B148" s="59"/>
      <c r="C148" s="60"/>
      <c r="D148" s="63" t="s">
        <v>143</v>
      </c>
      <c r="E148" s="44"/>
      <c r="F148" s="48">
        <v>500</v>
      </c>
      <c r="G148" s="99"/>
      <c r="H148" s="55"/>
      <c r="I148" s="55"/>
    </row>
    <row r="149" spans="1:9" ht="16.149999999999999" customHeight="1" x14ac:dyDescent="0.25">
      <c r="A149" s="58">
        <v>3239</v>
      </c>
      <c r="B149" s="59"/>
      <c r="C149" s="60"/>
      <c r="D149" s="63" t="s">
        <v>146</v>
      </c>
      <c r="E149" s="44"/>
      <c r="F149" s="48">
        <v>10985.39</v>
      </c>
      <c r="G149" s="99"/>
      <c r="H149" s="55"/>
      <c r="I149" s="55"/>
    </row>
    <row r="150" spans="1:9" ht="16.149999999999999" customHeight="1" x14ac:dyDescent="0.25">
      <c r="A150" s="58">
        <v>324</v>
      </c>
      <c r="B150" s="59"/>
      <c r="C150" s="60"/>
      <c r="D150" s="63" t="s">
        <v>95</v>
      </c>
      <c r="E150" s="44">
        <v>633000</v>
      </c>
      <c r="F150" s="44">
        <f>F151</f>
        <v>632920.74</v>
      </c>
      <c r="G150" s="99">
        <f t="shared" si="2"/>
        <v>99.987478672985787</v>
      </c>
      <c r="H150" s="55"/>
      <c r="I150" s="55"/>
    </row>
    <row r="151" spans="1:9" ht="16.149999999999999" customHeight="1" x14ac:dyDescent="0.25">
      <c r="A151" s="58">
        <v>3241</v>
      </c>
      <c r="B151" s="59"/>
      <c r="C151" s="60"/>
      <c r="D151" s="63" t="s">
        <v>95</v>
      </c>
      <c r="E151" s="44"/>
      <c r="F151" s="48">
        <v>632920.74</v>
      </c>
      <c r="G151" s="99"/>
      <c r="H151" s="55"/>
      <c r="I151" s="55"/>
    </row>
    <row r="152" spans="1:9" ht="16.149999999999999" customHeight="1" x14ac:dyDescent="0.25">
      <c r="A152" s="58">
        <v>329</v>
      </c>
      <c r="B152" s="59"/>
      <c r="C152" s="60"/>
      <c r="D152" s="63" t="s">
        <v>96</v>
      </c>
      <c r="E152" s="44">
        <v>25000</v>
      </c>
      <c r="F152" s="44">
        <f>F153+F154+F155</f>
        <v>27616.67</v>
      </c>
      <c r="G152" s="99">
        <f t="shared" si="2"/>
        <v>110.46668</v>
      </c>
      <c r="H152" s="55"/>
      <c r="I152" s="55"/>
    </row>
    <row r="153" spans="1:9" ht="16.149999999999999" customHeight="1" x14ac:dyDescent="0.25">
      <c r="A153" s="58">
        <v>3292</v>
      </c>
      <c r="B153" s="59"/>
      <c r="C153" s="60"/>
      <c r="D153" s="63" t="s">
        <v>148</v>
      </c>
      <c r="E153" s="44"/>
      <c r="F153" s="48">
        <v>1236</v>
      </c>
      <c r="G153" s="99"/>
      <c r="H153" s="55"/>
      <c r="I153" s="55"/>
    </row>
    <row r="154" spans="1:9" ht="16.149999999999999" customHeight="1" x14ac:dyDescent="0.25">
      <c r="A154" s="58">
        <v>3293</v>
      </c>
      <c r="B154" s="59"/>
      <c r="C154" s="60"/>
      <c r="D154" s="63" t="s">
        <v>149</v>
      </c>
      <c r="E154" s="44"/>
      <c r="F154" s="48">
        <v>7871.89</v>
      </c>
      <c r="G154" s="99"/>
      <c r="H154" s="55"/>
      <c r="I154" s="55"/>
    </row>
    <row r="155" spans="1:9" ht="16.149999999999999" customHeight="1" x14ac:dyDescent="0.25">
      <c r="A155" s="58">
        <v>3299</v>
      </c>
      <c r="B155" s="59"/>
      <c r="C155" s="60"/>
      <c r="D155" s="63" t="s">
        <v>96</v>
      </c>
      <c r="E155" s="44"/>
      <c r="F155" s="48">
        <v>18508.78</v>
      </c>
      <c r="G155" s="99"/>
      <c r="H155" s="55"/>
      <c r="I155" s="55"/>
    </row>
    <row r="156" spans="1:9" ht="16.149999999999999" customHeight="1" x14ac:dyDescent="0.25">
      <c r="A156" s="173" t="s">
        <v>207</v>
      </c>
      <c r="B156" s="174"/>
      <c r="C156" s="175"/>
      <c r="D156" s="105" t="s">
        <v>173</v>
      </c>
      <c r="E156" s="106">
        <f>E157</f>
        <v>9000</v>
      </c>
      <c r="F156" s="106">
        <f>F157</f>
        <v>12164</v>
      </c>
      <c r="G156" s="108">
        <f t="shared" si="2"/>
        <v>135.15555555555557</v>
      </c>
      <c r="H156" s="55"/>
      <c r="I156" s="55"/>
    </row>
    <row r="157" spans="1:9" ht="16.149999999999999" customHeight="1" x14ac:dyDescent="0.25">
      <c r="A157" s="61">
        <v>3</v>
      </c>
      <c r="B157" s="62"/>
      <c r="C157" s="63"/>
      <c r="D157" s="63" t="s">
        <v>11</v>
      </c>
      <c r="E157" s="44">
        <f>E158</f>
        <v>9000</v>
      </c>
      <c r="F157" s="44">
        <f>F158</f>
        <v>12164</v>
      </c>
      <c r="G157" s="99">
        <f t="shared" si="2"/>
        <v>135.15555555555557</v>
      </c>
      <c r="H157" s="55"/>
      <c r="I157" s="55"/>
    </row>
    <row r="158" spans="1:9" ht="16.149999999999999" customHeight="1" x14ac:dyDescent="0.25">
      <c r="A158" s="58">
        <v>32</v>
      </c>
      <c r="B158" s="59"/>
      <c r="C158" s="60"/>
      <c r="D158" s="63" t="s">
        <v>18</v>
      </c>
      <c r="E158" s="44">
        <f>E159+E161</f>
        <v>9000</v>
      </c>
      <c r="F158" s="44">
        <f>F159+F161</f>
        <v>12164</v>
      </c>
      <c r="G158" s="99">
        <f t="shared" si="2"/>
        <v>135.15555555555557</v>
      </c>
      <c r="H158" s="55"/>
      <c r="I158" s="55"/>
    </row>
    <row r="159" spans="1:9" ht="16.149999999999999" customHeight="1" x14ac:dyDescent="0.25">
      <c r="A159" s="58">
        <v>321</v>
      </c>
      <c r="B159" s="59"/>
      <c r="C159" s="60"/>
      <c r="D159" s="63" t="s">
        <v>92</v>
      </c>
      <c r="E159" s="44">
        <v>6000</v>
      </c>
      <c r="F159" s="44">
        <f>F160</f>
        <v>5600</v>
      </c>
      <c r="G159" s="99">
        <f t="shared" si="2"/>
        <v>93.333333333333329</v>
      </c>
      <c r="H159" s="55"/>
      <c r="I159" s="55"/>
    </row>
    <row r="160" spans="1:9" ht="16.149999999999999" customHeight="1" x14ac:dyDescent="0.25">
      <c r="A160" s="58">
        <v>3211</v>
      </c>
      <c r="B160" s="59"/>
      <c r="C160" s="60"/>
      <c r="D160" s="63" t="s">
        <v>219</v>
      </c>
      <c r="E160" s="44"/>
      <c r="F160" s="48">
        <v>5600</v>
      </c>
      <c r="G160" s="99"/>
      <c r="H160" s="55"/>
      <c r="I160" s="55"/>
    </row>
    <row r="161" spans="1:9" ht="16.149999999999999" customHeight="1" x14ac:dyDescent="0.25">
      <c r="A161" s="58">
        <v>322</v>
      </c>
      <c r="B161" s="59"/>
      <c r="C161" s="60"/>
      <c r="D161" s="63" t="s">
        <v>93</v>
      </c>
      <c r="E161" s="44">
        <v>3000</v>
      </c>
      <c r="F161" s="44">
        <f>F162+F163</f>
        <v>6564</v>
      </c>
      <c r="G161" s="99">
        <f t="shared" si="2"/>
        <v>218.8</v>
      </c>
      <c r="H161" s="55"/>
      <c r="I161" s="55"/>
    </row>
    <row r="162" spans="1:9" ht="16.149999999999999" customHeight="1" x14ac:dyDescent="0.25">
      <c r="A162" s="58">
        <v>3222</v>
      </c>
      <c r="B162" s="59"/>
      <c r="C162" s="60"/>
      <c r="D162" s="63" t="s">
        <v>133</v>
      </c>
      <c r="E162" s="44"/>
      <c r="F162" s="48">
        <v>6087</v>
      </c>
      <c r="G162" s="99"/>
      <c r="H162" s="55"/>
      <c r="I162" s="55"/>
    </row>
    <row r="163" spans="1:9" ht="16.149999999999999" customHeight="1" x14ac:dyDescent="0.25">
      <c r="A163" s="58">
        <v>3224</v>
      </c>
      <c r="B163" s="59"/>
      <c r="C163" s="60"/>
      <c r="D163" s="63" t="s">
        <v>135</v>
      </c>
      <c r="E163" s="44"/>
      <c r="F163" s="48">
        <v>477</v>
      </c>
      <c r="G163" s="99"/>
      <c r="H163" s="55"/>
      <c r="I163" s="55"/>
    </row>
    <row r="164" spans="1:9" ht="16.149999999999999" customHeight="1" x14ac:dyDescent="0.25">
      <c r="A164" s="125" t="s">
        <v>208</v>
      </c>
      <c r="B164" s="126"/>
      <c r="C164" s="127"/>
      <c r="D164" s="56" t="s">
        <v>209</v>
      </c>
      <c r="E164" s="95">
        <f>E165</f>
        <v>15000</v>
      </c>
      <c r="F164" s="95">
        <f>F165</f>
        <v>16282.74</v>
      </c>
      <c r="G164" s="100">
        <f t="shared" si="2"/>
        <v>108.55159999999999</v>
      </c>
      <c r="H164" s="55"/>
      <c r="I164" s="55"/>
    </row>
    <row r="165" spans="1:9" ht="16.149999999999999" customHeight="1" x14ac:dyDescent="0.25">
      <c r="A165" s="173" t="s">
        <v>201</v>
      </c>
      <c r="B165" s="174"/>
      <c r="C165" s="175"/>
      <c r="D165" s="105" t="s">
        <v>165</v>
      </c>
      <c r="E165" s="106">
        <f>E166</f>
        <v>15000</v>
      </c>
      <c r="F165" s="106">
        <f>F166</f>
        <v>16282.74</v>
      </c>
      <c r="G165" s="108">
        <f t="shared" si="2"/>
        <v>108.55159999999999</v>
      </c>
      <c r="H165" s="55"/>
      <c r="I165" s="55"/>
    </row>
    <row r="166" spans="1:9" ht="16.149999999999999" customHeight="1" x14ac:dyDescent="0.25">
      <c r="A166" s="61">
        <v>3</v>
      </c>
      <c r="B166" s="62"/>
      <c r="C166" s="63"/>
      <c r="D166" s="63" t="s">
        <v>11</v>
      </c>
      <c r="E166" s="44">
        <f>E167+E172+E177</f>
        <v>15000</v>
      </c>
      <c r="F166" s="44">
        <f>F167+F172+F177</f>
        <v>16282.74</v>
      </c>
      <c r="G166" s="99">
        <f t="shared" si="2"/>
        <v>108.55159999999999</v>
      </c>
      <c r="H166" s="55"/>
      <c r="I166" s="55"/>
    </row>
    <row r="167" spans="1:9" ht="16.149999999999999" customHeight="1" x14ac:dyDescent="0.25">
      <c r="A167" s="82">
        <v>31</v>
      </c>
      <c r="B167" s="83"/>
      <c r="C167" s="84"/>
      <c r="D167" s="63" t="s">
        <v>12</v>
      </c>
      <c r="E167" s="44">
        <f>E168+E170</f>
        <v>0</v>
      </c>
      <c r="F167" s="44">
        <f>F168+F170</f>
        <v>7147.17</v>
      </c>
      <c r="G167" s="99">
        <v>0</v>
      </c>
      <c r="H167" s="55"/>
      <c r="I167" s="55"/>
    </row>
    <row r="168" spans="1:9" ht="16.149999999999999" customHeight="1" x14ac:dyDescent="0.25">
      <c r="A168" s="82">
        <v>311</v>
      </c>
      <c r="B168" s="83"/>
      <c r="C168" s="84"/>
      <c r="D168" s="63" t="s">
        <v>124</v>
      </c>
      <c r="E168" s="44">
        <f>E169</f>
        <v>0</v>
      </c>
      <c r="F168" s="44">
        <f>F169</f>
        <v>6134.89</v>
      </c>
      <c r="G168" s="99">
        <v>0</v>
      </c>
      <c r="H168" s="55"/>
      <c r="I168" s="55"/>
    </row>
    <row r="169" spans="1:9" ht="16.149999999999999" customHeight="1" x14ac:dyDescent="0.25">
      <c r="A169" s="82">
        <v>3113</v>
      </c>
      <c r="B169" s="83"/>
      <c r="C169" s="84"/>
      <c r="D169" s="63" t="s">
        <v>125</v>
      </c>
      <c r="E169" s="44"/>
      <c r="F169" s="48">
        <v>6134.89</v>
      </c>
      <c r="G169" s="99"/>
      <c r="H169" s="55"/>
      <c r="I169" s="55"/>
    </row>
    <row r="170" spans="1:9" ht="16.149999999999999" customHeight="1" x14ac:dyDescent="0.25">
      <c r="A170" s="82">
        <v>313</v>
      </c>
      <c r="B170" s="83"/>
      <c r="C170" s="84"/>
      <c r="D170" s="63" t="s">
        <v>91</v>
      </c>
      <c r="E170" s="44">
        <f>E171</f>
        <v>0</v>
      </c>
      <c r="F170" s="44">
        <f>F171</f>
        <v>1012.28</v>
      </c>
      <c r="G170" s="99">
        <v>0</v>
      </c>
      <c r="H170" s="55"/>
      <c r="I170" s="55"/>
    </row>
    <row r="171" spans="1:9" ht="16.149999999999999" customHeight="1" x14ac:dyDescent="0.25">
      <c r="A171" s="82">
        <v>3132</v>
      </c>
      <c r="B171" s="83"/>
      <c r="C171" s="84"/>
      <c r="D171" s="63" t="s">
        <v>126</v>
      </c>
      <c r="E171" s="44"/>
      <c r="F171" s="48">
        <v>1012.28</v>
      </c>
      <c r="G171" s="99"/>
      <c r="H171" s="55"/>
      <c r="I171" s="55"/>
    </row>
    <row r="172" spans="1:9" ht="16.149999999999999" customHeight="1" x14ac:dyDescent="0.25">
      <c r="A172" s="82">
        <v>32</v>
      </c>
      <c r="B172" s="83"/>
      <c r="C172" s="84"/>
      <c r="D172" s="63" t="s">
        <v>18</v>
      </c>
      <c r="E172" s="44">
        <f>E173+E175</f>
        <v>9000</v>
      </c>
      <c r="F172" s="44">
        <f>F173+F175</f>
        <v>635.57000000000005</v>
      </c>
      <c r="G172" s="99">
        <f t="shared" si="2"/>
        <v>7.0618888888888893</v>
      </c>
      <c r="H172" s="55"/>
      <c r="I172" s="55"/>
    </row>
    <row r="173" spans="1:9" ht="16.149999999999999" customHeight="1" x14ac:dyDescent="0.25">
      <c r="A173" s="82">
        <v>321</v>
      </c>
      <c r="B173" s="83"/>
      <c r="C173" s="84"/>
      <c r="D173" s="63" t="s">
        <v>92</v>
      </c>
      <c r="E173" s="44">
        <f>E174</f>
        <v>0</v>
      </c>
      <c r="F173" s="44">
        <f>F174</f>
        <v>635.57000000000005</v>
      </c>
      <c r="G173" s="99">
        <v>0</v>
      </c>
      <c r="H173" s="55"/>
      <c r="I173" s="55"/>
    </row>
    <row r="174" spans="1:9" ht="16.149999999999999" customHeight="1" x14ac:dyDescent="0.25">
      <c r="A174" s="82">
        <v>3211</v>
      </c>
      <c r="B174" s="83"/>
      <c r="C174" s="84"/>
      <c r="D174" s="63" t="s">
        <v>219</v>
      </c>
      <c r="E174" s="44"/>
      <c r="F174" s="48">
        <v>635.57000000000005</v>
      </c>
      <c r="G174" s="99"/>
      <c r="H174" s="55"/>
      <c r="I174" s="55"/>
    </row>
    <row r="175" spans="1:9" ht="16.149999999999999" customHeight="1" x14ac:dyDescent="0.25">
      <c r="A175" s="82">
        <v>329</v>
      </c>
      <c r="B175" s="83"/>
      <c r="C175" s="84"/>
      <c r="D175" s="63" t="s">
        <v>96</v>
      </c>
      <c r="E175" s="44">
        <v>9000</v>
      </c>
      <c r="F175" s="44">
        <f>F176</f>
        <v>0</v>
      </c>
      <c r="G175" s="99">
        <f t="shared" si="2"/>
        <v>0</v>
      </c>
      <c r="H175" s="55"/>
      <c r="I175" s="55"/>
    </row>
    <row r="176" spans="1:9" ht="16.149999999999999" customHeight="1" x14ac:dyDescent="0.25">
      <c r="A176" s="82">
        <v>3299</v>
      </c>
      <c r="B176" s="83"/>
      <c r="C176" s="84"/>
      <c r="D176" s="63" t="s">
        <v>96</v>
      </c>
      <c r="E176" s="44"/>
      <c r="F176" s="48">
        <v>0</v>
      </c>
      <c r="G176" s="99"/>
      <c r="H176" s="55"/>
      <c r="I176" s="55"/>
    </row>
    <row r="177" spans="1:9" ht="26.45" customHeight="1" x14ac:dyDescent="0.25">
      <c r="A177" s="82">
        <v>37</v>
      </c>
      <c r="B177" s="83"/>
      <c r="C177" s="84"/>
      <c r="D177" s="63" t="s">
        <v>99</v>
      </c>
      <c r="E177" s="44">
        <f>E178</f>
        <v>6000</v>
      </c>
      <c r="F177" s="44">
        <f>F179</f>
        <v>8500</v>
      </c>
      <c r="G177" s="99">
        <f t="shared" si="2"/>
        <v>141.66666666666669</v>
      </c>
      <c r="H177" s="55"/>
      <c r="I177" s="55"/>
    </row>
    <row r="178" spans="1:9" ht="26.45" customHeight="1" x14ac:dyDescent="0.25">
      <c r="A178" s="82">
        <v>372</v>
      </c>
      <c r="B178" s="80"/>
      <c r="C178" s="81"/>
      <c r="D178" s="63" t="s">
        <v>100</v>
      </c>
      <c r="E178" s="44">
        <v>6000</v>
      </c>
      <c r="F178" s="49"/>
      <c r="G178" s="99"/>
      <c r="H178" s="55"/>
      <c r="I178" s="55"/>
    </row>
    <row r="179" spans="1:9" ht="16.149999999999999" customHeight="1" x14ac:dyDescent="0.25">
      <c r="A179" s="82">
        <v>3721</v>
      </c>
      <c r="B179" s="83"/>
      <c r="C179" s="84"/>
      <c r="D179" s="63" t="s">
        <v>157</v>
      </c>
      <c r="E179" s="44"/>
      <c r="F179" s="48">
        <v>8500</v>
      </c>
      <c r="G179" s="99"/>
      <c r="H179" s="55"/>
      <c r="I179" s="55"/>
    </row>
    <row r="180" spans="1:9" ht="16.149999999999999" customHeight="1" x14ac:dyDescent="0.25">
      <c r="A180" s="125" t="s">
        <v>210</v>
      </c>
      <c r="B180" s="126"/>
      <c r="C180" s="127"/>
      <c r="D180" s="56" t="s">
        <v>211</v>
      </c>
      <c r="E180" s="95">
        <f t="shared" ref="E180:F183" si="3">E181</f>
        <v>56000</v>
      </c>
      <c r="F180" s="95">
        <f t="shared" si="3"/>
        <v>13273.33</v>
      </c>
      <c r="G180" s="100">
        <f t="shared" si="2"/>
        <v>23.702375</v>
      </c>
      <c r="H180" s="55"/>
      <c r="I180" s="55"/>
    </row>
    <row r="181" spans="1:9" ht="16.149999999999999" customHeight="1" x14ac:dyDescent="0.25">
      <c r="A181" s="173" t="s">
        <v>201</v>
      </c>
      <c r="B181" s="174"/>
      <c r="C181" s="175"/>
      <c r="D181" s="105" t="s">
        <v>165</v>
      </c>
      <c r="E181" s="106">
        <f t="shared" si="3"/>
        <v>56000</v>
      </c>
      <c r="F181" s="106">
        <f t="shared" si="3"/>
        <v>13273.33</v>
      </c>
      <c r="G181" s="108">
        <f t="shared" si="2"/>
        <v>23.702375</v>
      </c>
      <c r="H181" s="55"/>
      <c r="I181" s="55"/>
    </row>
    <row r="182" spans="1:9" ht="16.149999999999999" customHeight="1" x14ac:dyDescent="0.25">
      <c r="A182" s="61">
        <v>3</v>
      </c>
      <c r="B182" s="62"/>
      <c r="C182" s="63"/>
      <c r="D182" s="63" t="s">
        <v>11</v>
      </c>
      <c r="E182" s="44">
        <f t="shared" si="3"/>
        <v>56000</v>
      </c>
      <c r="F182" s="44">
        <f t="shared" si="3"/>
        <v>13273.33</v>
      </c>
      <c r="G182" s="99">
        <f t="shared" si="2"/>
        <v>23.702375</v>
      </c>
      <c r="H182" s="55"/>
      <c r="I182" s="55"/>
    </row>
    <row r="183" spans="1:9" ht="16.149999999999999" customHeight="1" x14ac:dyDescent="0.25">
      <c r="A183" s="82">
        <v>32</v>
      </c>
      <c r="B183" s="83"/>
      <c r="C183" s="84"/>
      <c r="D183" s="63" t="s">
        <v>18</v>
      </c>
      <c r="E183" s="44">
        <f t="shared" si="3"/>
        <v>56000</v>
      </c>
      <c r="F183" s="44">
        <f t="shared" si="3"/>
        <v>13273.33</v>
      </c>
      <c r="G183" s="99">
        <f t="shared" si="2"/>
        <v>23.702375</v>
      </c>
      <c r="H183" s="55"/>
      <c r="I183" s="55"/>
    </row>
    <row r="184" spans="1:9" ht="16.149999999999999" customHeight="1" x14ac:dyDescent="0.25">
      <c r="A184" s="82">
        <v>323</v>
      </c>
      <c r="B184" s="83"/>
      <c r="C184" s="84"/>
      <c r="D184" s="63" t="s">
        <v>94</v>
      </c>
      <c r="E184" s="44">
        <v>56000</v>
      </c>
      <c r="F184" s="44">
        <f>F185</f>
        <v>13273.33</v>
      </c>
      <c r="G184" s="99">
        <f t="shared" si="2"/>
        <v>23.702375</v>
      </c>
      <c r="H184" s="55"/>
      <c r="I184" s="55"/>
    </row>
    <row r="185" spans="1:9" ht="16.149999999999999" customHeight="1" x14ac:dyDescent="0.25">
      <c r="A185" s="82">
        <v>3237</v>
      </c>
      <c r="B185" s="83"/>
      <c r="C185" s="84"/>
      <c r="D185" s="63" t="s">
        <v>144</v>
      </c>
      <c r="E185" s="44"/>
      <c r="F185" s="48">
        <v>13273.33</v>
      </c>
      <c r="G185" s="99"/>
      <c r="H185" s="55"/>
      <c r="I185" s="55"/>
    </row>
    <row r="186" spans="1:9" ht="25.9" customHeight="1" x14ac:dyDescent="0.25">
      <c r="A186" s="125" t="s">
        <v>212</v>
      </c>
      <c r="B186" s="126"/>
      <c r="C186" s="127"/>
      <c r="D186" s="56" t="s">
        <v>213</v>
      </c>
      <c r="E186" s="95">
        <f>E187+E198+E203+E213+E218+E223+E229</f>
        <v>122000</v>
      </c>
      <c r="F186" s="95">
        <f>F187+F198+F203+F213+F218+F223+F229</f>
        <v>236508.94000000003</v>
      </c>
      <c r="G186" s="100">
        <f t="shared" si="2"/>
        <v>193.85978688524591</v>
      </c>
      <c r="H186" s="55"/>
      <c r="I186" s="55"/>
    </row>
    <row r="187" spans="1:9" ht="16.149999999999999" customHeight="1" x14ac:dyDescent="0.25">
      <c r="A187" s="173" t="s">
        <v>201</v>
      </c>
      <c r="B187" s="174"/>
      <c r="C187" s="175"/>
      <c r="D187" s="105" t="s">
        <v>165</v>
      </c>
      <c r="E187" s="106">
        <f>E188+E192</f>
        <v>25000</v>
      </c>
      <c r="F187" s="106">
        <f>F188+F192</f>
        <v>170370.52000000002</v>
      </c>
      <c r="G187" s="108">
        <f t="shared" si="2"/>
        <v>681.48208000000011</v>
      </c>
      <c r="H187" s="55"/>
      <c r="I187" s="55"/>
    </row>
    <row r="188" spans="1:9" ht="16.149999999999999" customHeight="1" x14ac:dyDescent="0.25">
      <c r="A188" s="61">
        <v>3</v>
      </c>
      <c r="B188" s="62"/>
      <c r="C188" s="63"/>
      <c r="D188" s="63" t="s">
        <v>11</v>
      </c>
      <c r="E188" s="44">
        <f>E189</f>
        <v>18000</v>
      </c>
      <c r="F188" s="44">
        <f>F189</f>
        <v>0</v>
      </c>
      <c r="G188" s="99">
        <f t="shared" si="2"/>
        <v>0</v>
      </c>
      <c r="H188" s="55"/>
      <c r="I188" s="55"/>
    </row>
    <row r="189" spans="1:9" ht="16.149999999999999" customHeight="1" x14ac:dyDescent="0.25">
      <c r="A189" s="58">
        <v>32</v>
      </c>
      <c r="B189" s="59"/>
      <c r="C189" s="60"/>
      <c r="D189" s="63" t="s">
        <v>18</v>
      </c>
      <c r="E189" s="44">
        <f>E190</f>
        <v>18000</v>
      </c>
      <c r="F189" s="44">
        <f>F190</f>
        <v>0</v>
      </c>
      <c r="G189" s="99">
        <f t="shared" si="2"/>
        <v>0</v>
      </c>
      <c r="H189" s="55"/>
      <c r="I189" s="55"/>
    </row>
    <row r="190" spans="1:9" ht="16.149999999999999" customHeight="1" x14ac:dyDescent="0.25">
      <c r="A190" s="58">
        <v>323</v>
      </c>
      <c r="B190" s="59"/>
      <c r="C190" s="60"/>
      <c r="D190" s="63" t="s">
        <v>94</v>
      </c>
      <c r="E190" s="44">
        <v>18000</v>
      </c>
      <c r="F190" s="44">
        <f>F191</f>
        <v>0</v>
      </c>
      <c r="G190" s="99">
        <f t="shared" si="2"/>
        <v>0</v>
      </c>
      <c r="H190" s="55"/>
      <c r="I190" s="55"/>
    </row>
    <row r="191" spans="1:9" ht="16.149999999999999" customHeight="1" x14ac:dyDescent="0.25">
      <c r="A191" s="58">
        <v>3232</v>
      </c>
      <c r="B191" s="59"/>
      <c r="C191" s="60"/>
      <c r="D191" s="63" t="s">
        <v>139</v>
      </c>
      <c r="E191" s="44"/>
      <c r="F191" s="48">
        <v>0</v>
      </c>
      <c r="G191" s="99"/>
      <c r="H191" s="55"/>
      <c r="I191" s="55"/>
    </row>
    <row r="192" spans="1:9" ht="16.149999999999999" customHeight="1" x14ac:dyDescent="0.25">
      <c r="A192" s="58">
        <v>4</v>
      </c>
      <c r="B192" s="59"/>
      <c r="C192" s="60"/>
      <c r="D192" s="63" t="s">
        <v>13</v>
      </c>
      <c r="E192" s="44">
        <f>E193</f>
        <v>7000</v>
      </c>
      <c r="F192" s="44">
        <f>F193</f>
        <v>170370.52000000002</v>
      </c>
      <c r="G192" s="99">
        <f t="shared" si="2"/>
        <v>2433.8645714285717</v>
      </c>
      <c r="H192" s="55"/>
      <c r="I192" s="55"/>
    </row>
    <row r="193" spans="1:9" ht="16.149999999999999" customHeight="1" x14ac:dyDescent="0.25">
      <c r="A193" s="58">
        <v>42</v>
      </c>
      <c r="B193" s="59"/>
      <c r="C193" s="60"/>
      <c r="D193" s="63" t="s">
        <v>24</v>
      </c>
      <c r="E193" s="44">
        <f>E194+E196</f>
        <v>7000</v>
      </c>
      <c r="F193" s="44">
        <f>F194+F196</f>
        <v>170370.52000000002</v>
      </c>
      <c r="G193" s="99">
        <f t="shared" si="2"/>
        <v>2433.8645714285717</v>
      </c>
      <c r="H193" s="55"/>
      <c r="I193" s="55"/>
    </row>
    <row r="194" spans="1:9" ht="16.149999999999999" customHeight="1" x14ac:dyDescent="0.25">
      <c r="A194" s="58">
        <v>422</v>
      </c>
      <c r="B194" s="59"/>
      <c r="C194" s="60"/>
      <c r="D194" s="63" t="s">
        <v>102</v>
      </c>
      <c r="E194" s="44">
        <f>E195</f>
        <v>0</v>
      </c>
      <c r="F194" s="44">
        <f>F195</f>
        <v>164837.54</v>
      </c>
      <c r="G194" s="99">
        <v>0</v>
      </c>
      <c r="H194" s="55"/>
      <c r="I194" s="55"/>
    </row>
    <row r="195" spans="1:9" ht="16.149999999999999" customHeight="1" x14ac:dyDescent="0.25">
      <c r="A195" s="58">
        <v>4221</v>
      </c>
      <c r="B195" s="59"/>
      <c r="C195" s="60"/>
      <c r="D195" s="63" t="s">
        <v>160</v>
      </c>
      <c r="E195" s="44"/>
      <c r="F195" s="48">
        <v>164837.54</v>
      </c>
      <c r="G195" s="99"/>
      <c r="H195" s="55"/>
      <c r="I195" s="55"/>
    </row>
    <row r="196" spans="1:9" ht="16.149999999999999" customHeight="1" x14ac:dyDescent="0.25">
      <c r="A196" s="58">
        <v>424</v>
      </c>
      <c r="B196" s="59"/>
      <c r="C196" s="60"/>
      <c r="D196" s="63" t="s">
        <v>220</v>
      </c>
      <c r="E196" s="44">
        <v>7000</v>
      </c>
      <c r="F196" s="44">
        <f>F197</f>
        <v>5532.98</v>
      </c>
      <c r="G196" s="99">
        <f t="shared" si="2"/>
        <v>79.042571428571421</v>
      </c>
      <c r="H196" s="55"/>
      <c r="I196" s="55"/>
    </row>
    <row r="197" spans="1:9" ht="16.149999999999999" customHeight="1" x14ac:dyDescent="0.25">
      <c r="A197" s="58">
        <v>4241</v>
      </c>
      <c r="B197" s="59"/>
      <c r="C197" s="60"/>
      <c r="D197" s="63" t="s">
        <v>164</v>
      </c>
      <c r="E197" s="44"/>
      <c r="F197" s="48">
        <v>5532.98</v>
      </c>
      <c r="G197" s="99"/>
      <c r="H197" s="55"/>
      <c r="I197" s="55"/>
    </row>
    <row r="198" spans="1:9" ht="16.149999999999999" customHeight="1" x14ac:dyDescent="0.25">
      <c r="A198" s="173" t="s">
        <v>202</v>
      </c>
      <c r="B198" s="174"/>
      <c r="C198" s="175"/>
      <c r="D198" s="105" t="s">
        <v>168</v>
      </c>
      <c r="E198" s="106">
        <f t="shared" ref="E198:F200" si="4">E199</f>
        <v>40000</v>
      </c>
      <c r="F198" s="106">
        <f t="shared" si="4"/>
        <v>0</v>
      </c>
      <c r="G198" s="108">
        <f t="shared" si="2"/>
        <v>0</v>
      </c>
      <c r="H198" s="55"/>
      <c r="I198" s="55"/>
    </row>
    <row r="199" spans="1:9" ht="16.149999999999999" customHeight="1" x14ac:dyDescent="0.25">
      <c r="A199" s="58">
        <v>4</v>
      </c>
      <c r="B199" s="59"/>
      <c r="C199" s="60"/>
      <c r="D199" s="63" t="s">
        <v>13</v>
      </c>
      <c r="E199" s="44">
        <f t="shared" si="4"/>
        <v>40000</v>
      </c>
      <c r="F199" s="44">
        <f t="shared" si="4"/>
        <v>0</v>
      </c>
      <c r="G199" s="99">
        <f t="shared" si="2"/>
        <v>0</v>
      </c>
      <c r="H199" s="55"/>
      <c r="I199" s="55"/>
    </row>
    <row r="200" spans="1:9" ht="16.149999999999999" customHeight="1" x14ac:dyDescent="0.25">
      <c r="A200" s="58">
        <v>42</v>
      </c>
      <c r="B200" s="59"/>
      <c r="C200" s="60"/>
      <c r="D200" s="63" t="s">
        <v>24</v>
      </c>
      <c r="E200" s="44">
        <f t="shared" si="4"/>
        <v>40000</v>
      </c>
      <c r="F200" s="44">
        <f t="shared" si="4"/>
        <v>0</v>
      </c>
      <c r="G200" s="99">
        <f t="shared" si="2"/>
        <v>0</v>
      </c>
      <c r="H200" s="55"/>
      <c r="I200" s="55"/>
    </row>
    <row r="201" spans="1:9" ht="16.149999999999999" customHeight="1" x14ac:dyDescent="0.25">
      <c r="A201" s="58">
        <v>422</v>
      </c>
      <c r="B201" s="59"/>
      <c r="C201" s="60"/>
      <c r="D201" s="63" t="s">
        <v>102</v>
      </c>
      <c r="E201" s="44">
        <v>40000</v>
      </c>
      <c r="F201" s="44">
        <f>F202</f>
        <v>0</v>
      </c>
      <c r="G201" s="99">
        <f t="shared" si="2"/>
        <v>0</v>
      </c>
      <c r="H201" s="55"/>
      <c r="I201" s="55"/>
    </row>
    <row r="202" spans="1:9" ht="16.149999999999999" customHeight="1" x14ac:dyDescent="0.25">
      <c r="A202" s="58">
        <v>4227</v>
      </c>
      <c r="B202" s="59"/>
      <c r="C202" s="60"/>
      <c r="D202" s="63" t="s">
        <v>163</v>
      </c>
      <c r="E202" s="44"/>
      <c r="F202" s="48">
        <v>0</v>
      </c>
      <c r="G202" s="99"/>
      <c r="H202" s="55"/>
      <c r="I202" s="55"/>
    </row>
    <row r="203" spans="1:9" ht="16.149999999999999" customHeight="1" x14ac:dyDescent="0.25">
      <c r="A203" s="173" t="s">
        <v>203</v>
      </c>
      <c r="B203" s="174"/>
      <c r="C203" s="175"/>
      <c r="D203" s="105" t="s">
        <v>169</v>
      </c>
      <c r="E203" s="106">
        <f>E204</f>
        <v>48000</v>
      </c>
      <c r="F203" s="106">
        <f>F204</f>
        <v>48202.750000000007</v>
      </c>
      <c r="G203" s="108">
        <f t="shared" ref="G203:G238" si="5">(F203/E203)*100</f>
        <v>100.42239583333334</v>
      </c>
      <c r="H203" s="55"/>
      <c r="I203" s="55"/>
    </row>
    <row r="204" spans="1:9" ht="16.149999999999999" customHeight="1" x14ac:dyDescent="0.25">
      <c r="A204" s="58">
        <v>4</v>
      </c>
      <c r="B204" s="59"/>
      <c r="C204" s="60"/>
      <c r="D204" s="63" t="s">
        <v>13</v>
      </c>
      <c r="E204" s="44">
        <f>E205</f>
        <v>48000</v>
      </c>
      <c r="F204" s="44">
        <f>F205</f>
        <v>48202.750000000007</v>
      </c>
      <c r="G204" s="99">
        <f t="shared" si="5"/>
        <v>100.42239583333334</v>
      </c>
      <c r="H204" s="55"/>
      <c r="I204" s="55"/>
    </row>
    <row r="205" spans="1:9" ht="16.149999999999999" customHeight="1" x14ac:dyDescent="0.25">
      <c r="A205" s="58">
        <v>42</v>
      </c>
      <c r="B205" s="59"/>
      <c r="C205" s="60"/>
      <c r="D205" s="63" t="s">
        <v>24</v>
      </c>
      <c r="E205" s="44">
        <f>E206+E211</f>
        <v>48000</v>
      </c>
      <c r="F205" s="44">
        <f>F206+F211</f>
        <v>48202.750000000007</v>
      </c>
      <c r="G205" s="99">
        <f t="shared" si="5"/>
        <v>100.42239583333334</v>
      </c>
      <c r="H205" s="55"/>
      <c r="I205" s="55"/>
    </row>
    <row r="206" spans="1:9" ht="16.149999999999999" customHeight="1" x14ac:dyDescent="0.25">
      <c r="A206" s="58">
        <v>422</v>
      </c>
      <c r="B206" s="59"/>
      <c r="C206" s="60"/>
      <c r="D206" s="63" t="s">
        <v>102</v>
      </c>
      <c r="E206" s="44">
        <v>48000</v>
      </c>
      <c r="F206" s="44">
        <f>F207+F208+F209+F210</f>
        <v>48192.490000000005</v>
      </c>
      <c r="G206" s="99">
        <f t="shared" si="5"/>
        <v>100.40102083333335</v>
      </c>
      <c r="H206" s="55"/>
      <c r="I206" s="55"/>
    </row>
    <row r="207" spans="1:9" ht="16.149999999999999" customHeight="1" x14ac:dyDescent="0.25">
      <c r="A207" s="58">
        <v>4221</v>
      </c>
      <c r="B207" s="59"/>
      <c r="C207" s="60"/>
      <c r="D207" s="63" t="s">
        <v>160</v>
      </c>
      <c r="E207" s="44"/>
      <c r="F207" s="48">
        <v>37045.58</v>
      </c>
      <c r="G207" s="99"/>
      <c r="H207" s="55"/>
      <c r="I207" s="55"/>
    </row>
    <row r="208" spans="1:9" ht="16.149999999999999" customHeight="1" x14ac:dyDescent="0.25">
      <c r="A208" s="58">
        <v>4222</v>
      </c>
      <c r="B208" s="59"/>
      <c r="C208" s="60"/>
      <c r="D208" s="63" t="s">
        <v>161</v>
      </c>
      <c r="E208" s="44"/>
      <c r="F208" s="48">
        <v>1747.62</v>
      </c>
      <c r="G208" s="99"/>
      <c r="H208" s="55"/>
      <c r="I208" s="55"/>
    </row>
    <row r="209" spans="1:9" ht="16.149999999999999" customHeight="1" x14ac:dyDescent="0.25">
      <c r="A209" s="58">
        <v>4223</v>
      </c>
      <c r="B209" s="59"/>
      <c r="C209" s="60"/>
      <c r="D209" s="63" t="s">
        <v>162</v>
      </c>
      <c r="E209" s="44"/>
      <c r="F209" s="48">
        <v>5875</v>
      </c>
      <c r="G209" s="99"/>
      <c r="H209" s="55"/>
      <c r="I209" s="55"/>
    </row>
    <row r="210" spans="1:9" ht="16.149999999999999" customHeight="1" x14ac:dyDescent="0.25">
      <c r="A210" s="58">
        <v>4227</v>
      </c>
      <c r="B210" s="59"/>
      <c r="C210" s="60"/>
      <c r="D210" s="63" t="s">
        <v>163</v>
      </c>
      <c r="E210" s="44"/>
      <c r="F210" s="48">
        <v>3524.29</v>
      </c>
      <c r="G210" s="99"/>
      <c r="H210" s="55"/>
      <c r="I210" s="55"/>
    </row>
    <row r="211" spans="1:9" ht="16.149999999999999" customHeight="1" x14ac:dyDescent="0.25">
      <c r="A211" s="58">
        <v>424</v>
      </c>
      <c r="B211" s="59"/>
      <c r="C211" s="60"/>
      <c r="D211" s="63" t="s">
        <v>220</v>
      </c>
      <c r="E211" s="44">
        <f>E212</f>
        <v>0</v>
      </c>
      <c r="F211" s="44">
        <f>F212</f>
        <v>10.26</v>
      </c>
      <c r="G211" s="99">
        <v>0</v>
      </c>
      <c r="H211" s="55"/>
      <c r="I211" s="55"/>
    </row>
    <row r="212" spans="1:9" ht="16.149999999999999" customHeight="1" x14ac:dyDescent="0.25">
      <c r="A212" s="58">
        <v>4241</v>
      </c>
      <c r="B212" s="59"/>
      <c r="C212" s="60"/>
      <c r="D212" s="63" t="s">
        <v>164</v>
      </c>
      <c r="E212" s="44"/>
      <c r="F212" s="48">
        <v>10.26</v>
      </c>
      <c r="G212" s="99"/>
      <c r="H212" s="55"/>
      <c r="I212" s="55"/>
    </row>
    <row r="213" spans="1:9" ht="16.149999999999999" customHeight="1" x14ac:dyDescent="0.25">
      <c r="A213" s="173" t="s">
        <v>204</v>
      </c>
      <c r="B213" s="174"/>
      <c r="C213" s="175"/>
      <c r="D213" s="105" t="s">
        <v>170</v>
      </c>
      <c r="E213" s="106">
        <f t="shared" ref="E213:F216" si="6">E214</f>
        <v>0</v>
      </c>
      <c r="F213" s="106">
        <f t="shared" si="6"/>
        <v>1000</v>
      </c>
      <c r="G213" s="108">
        <v>0</v>
      </c>
      <c r="H213" s="55"/>
      <c r="I213" s="55"/>
    </row>
    <row r="214" spans="1:9" ht="16.149999999999999" customHeight="1" x14ac:dyDescent="0.25">
      <c r="A214" s="58">
        <v>4</v>
      </c>
      <c r="B214" s="59"/>
      <c r="C214" s="60"/>
      <c r="D214" s="63" t="s">
        <v>13</v>
      </c>
      <c r="E214" s="44">
        <f t="shared" si="6"/>
        <v>0</v>
      </c>
      <c r="F214" s="44">
        <f t="shared" si="6"/>
        <v>1000</v>
      </c>
      <c r="G214" s="99">
        <v>0</v>
      </c>
      <c r="H214" s="55"/>
      <c r="I214" s="55"/>
    </row>
    <row r="215" spans="1:9" ht="16.149999999999999" customHeight="1" x14ac:dyDescent="0.25">
      <c r="A215" s="58">
        <v>42</v>
      </c>
      <c r="B215" s="59"/>
      <c r="C215" s="60"/>
      <c r="D215" s="63" t="s">
        <v>24</v>
      </c>
      <c r="E215" s="44">
        <f t="shared" si="6"/>
        <v>0</v>
      </c>
      <c r="F215" s="44">
        <f t="shared" si="6"/>
        <v>1000</v>
      </c>
      <c r="G215" s="99">
        <v>0</v>
      </c>
      <c r="H215" s="55"/>
      <c r="I215" s="55"/>
    </row>
    <row r="216" spans="1:9" ht="16.149999999999999" customHeight="1" x14ac:dyDescent="0.25">
      <c r="A216" s="58">
        <v>422</v>
      </c>
      <c r="B216" s="59"/>
      <c r="C216" s="60"/>
      <c r="D216" s="63" t="s">
        <v>102</v>
      </c>
      <c r="E216" s="44">
        <f t="shared" si="6"/>
        <v>0</v>
      </c>
      <c r="F216" s="44">
        <f t="shared" si="6"/>
        <v>1000</v>
      </c>
      <c r="G216" s="99">
        <v>0</v>
      </c>
      <c r="H216" s="55"/>
      <c r="I216" s="55"/>
    </row>
    <row r="217" spans="1:9" ht="16.149999999999999" customHeight="1" x14ac:dyDescent="0.25">
      <c r="A217" s="58">
        <v>4221</v>
      </c>
      <c r="B217" s="59"/>
      <c r="C217" s="60"/>
      <c r="D217" s="63" t="s">
        <v>160</v>
      </c>
      <c r="E217" s="44"/>
      <c r="F217" s="48">
        <v>1000</v>
      </c>
      <c r="G217" s="99"/>
      <c r="H217" s="55"/>
      <c r="I217" s="55"/>
    </row>
    <row r="218" spans="1:9" ht="16.149999999999999" customHeight="1" x14ac:dyDescent="0.25">
      <c r="A218" s="173" t="s">
        <v>205</v>
      </c>
      <c r="B218" s="174"/>
      <c r="C218" s="175"/>
      <c r="D218" s="105" t="s">
        <v>171</v>
      </c>
      <c r="E218" s="106">
        <f t="shared" ref="E218:F220" si="7">E219</f>
        <v>7000</v>
      </c>
      <c r="F218" s="106">
        <f t="shared" si="7"/>
        <v>7000</v>
      </c>
      <c r="G218" s="108">
        <f t="shared" si="5"/>
        <v>100</v>
      </c>
      <c r="H218" s="55"/>
      <c r="I218" s="55"/>
    </row>
    <row r="219" spans="1:9" ht="16.149999999999999" customHeight="1" x14ac:dyDescent="0.25">
      <c r="A219" s="58">
        <v>4</v>
      </c>
      <c r="B219" s="59"/>
      <c r="C219" s="60"/>
      <c r="D219" s="63" t="s">
        <v>13</v>
      </c>
      <c r="E219" s="44">
        <f t="shared" si="7"/>
        <v>7000</v>
      </c>
      <c r="F219" s="44">
        <f t="shared" si="7"/>
        <v>7000</v>
      </c>
      <c r="G219" s="99">
        <f t="shared" si="5"/>
        <v>100</v>
      </c>
      <c r="H219" s="55"/>
      <c r="I219" s="55"/>
    </row>
    <row r="220" spans="1:9" ht="16.149999999999999" customHeight="1" x14ac:dyDescent="0.25">
      <c r="A220" s="58">
        <v>42</v>
      </c>
      <c r="B220" s="59"/>
      <c r="C220" s="60"/>
      <c r="D220" s="63" t="s">
        <v>24</v>
      </c>
      <c r="E220" s="44">
        <f t="shared" si="7"/>
        <v>7000</v>
      </c>
      <c r="F220" s="44">
        <f t="shared" si="7"/>
        <v>7000</v>
      </c>
      <c r="G220" s="99">
        <f t="shared" si="5"/>
        <v>100</v>
      </c>
      <c r="H220" s="55"/>
      <c r="I220" s="55"/>
    </row>
    <row r="221" spans="1:9" ht="16.149999999999999" customHeight="1" x14ac:dyDescent="0.25">
      <c r="A221" s="58">
        <v>424</v>
      </c>
      <c r="B221" s="59"/>
      <c r="C221" s="60"/>
      <c r="D221" s="63" t="s">
        <v>220</v>
      </c>
      <c r="E221" s="44">
        <v>7000</v>
      </c>
      <c r="F221" s="44">
        <f>F222</f>
        <v>7000</v>
      </c>
      <c r="G221" s="99">
        <f t="shared" si="5"/>
        <v>100</v>
      </c>
      <c r="H221" s="55"/>
      <c r="I221" s="55"/>
    </row>
    <row r="222" spans="1:9" ht="16.149999999999999" customHeight="1" x14ac:dyDescent="0.25">
      <c r="A222" s="58">
        <v>4241</v>
      </c>
      <c r="B222" s="59"/>
      <c r="C222" s="60"/>
      <c r="D222" s="63" t="s">
        <v>164</v>
      </c>
      <c r="E222" s="44"/>
      <c r="F222" s="48">
        <v>7000</v>
      </c>
      <c r="G222" s="99"/>
      <c r="H222" s="55"/>
      <c r="I222" s="55"/>
    </row>
    <row r="223" spans="1:9" ht="16.149999999999999" customHeight="1" x14ac:dyDescent="0.25">
      <c r="A223" s="173" t="s">
        <v>207</v>
      </c>
      <c r="B223" s="174"/>
      <c r="C223" s="175"/>
      <c r="D223" s="105" t="s">
        <v>173</v>
      </c>
      <c r="E223" s="106">
        <f t="shared" ref="E223:F225" si="8">E224</f>
        <v>1000</v>
      </c>
      <c r="F223" s="106">
        <f t="shared" si="8"/>
        <v>8967</v>
      </c>
      <c r="G223" s="108">
        <f t="shared" si="5"/>
        <v>896.7</v>
      </c>
      <c r="H223" s="55"/>
      <c r="I223" s="55"/>
    </row>
    <row r="224" spans="1:9" ht="16.149999999999999" customHeight="1" x14ac:dyDescent="0.25">
      <c r="A224" s="58">
        <v>4</v>
      </c>
      <c r="B224" s="59"/>
      <c r="C224" s="60"/>
      <c r="D224" s="63" t="s">
        <v>13</v>
      </c>
      <c r="E224" s="44">
        <f t="shared" si="8"/>
        <v>1000</v>
      </c>
      <c r="F224" s="44">
        <f t="shared" si="8"/>
        <v>8967</v>
      </c>
      <c r="G224" s="99">
        <f t="shared" si="5"/>
        <v>896.7</v>
      </c>
      <c r="H224" s="55"/>
      <c r="I224" s="55"/>
    </row>
    <row r="225" spans="1:9" ht="16.149999999999999" customHeight="1" x14ac:dyDescent="0.25">
      <c r="A225" s="58">
        <v>42</v>
      </c>
      <c r="B225" s="59"/>
      <c r="C225" s="60"/>
      <c r="D225" s="63" t="s">
        <v>24</v>
      </c>
      <c r="E225" s="44">
        <f t="shared" si="8"/>
        <v>1000</v>
      </c>
      <c r="F225" s="44">
        <f t="shared" si="8"/>
        <v>8967</v>
      </c>
      <c r="G225" s="99">
        <f t="shared" si="5"/>
        <v>896.7</v>
      </c>
      <c r="H225" s="55"/>
      <c r="I225" s="55"/>
    </row>
    <row r="226" spans="1:9" ht="16.149999999999999" customHeight="1" x14ac:dyDescent="0.25">
      <c r="A226" s="58">
        <v>422</v>
      </c>
      <c r="B226" s="59"/>
      <c r="C226" s="60"/>
      <c r="D226" s="63" t="s">
        <v>102</v>
      </c>
      <c r="E226" s="44">
        <v>1000</v>
      </c>
      <c r="F226" s="44">
        <f>F227+F228</f>
        <v>8967</v>
      </c>
      <c r="G226" s="99">
        <f t="shared" si="5"/>
        <v>896.7</v>
      </c>
      <c r="H226" s="55"/>
      <c r="I226" s="55"/>
    </row>
    <row r="227" spans="1:9" ht="16.149999999999999" customHeight="1" x14ac:dyDescent="0.25">
      <c r="A227" s="58">
        <v>4221</v>
      </c>
      <c r="B227" s="59"/>
      <c r="C227" s="60"/>
      <c r="D227" s="63" t="s">
        <v>160</v>
      </c>
      <c r="E227" s="44"/>
      <c r="F227" s="48">
        <v>7967</v>
      </c>
      <c r="G227" s="99"/>
      <c r="H227" s="55"/>
      <c r="I227" s="55"/>
    </row>
    <row r="228" spans="1:9" ht="16.149999999999999" customHeight="1" x14ac:dyDescent="0.25">
      <c r="A228" s="58">
        <v>4227</v>
      </c>
      <c r="B228" s="59"/>
      <c r="C228" s="60"/>
      <c r="D228" s="63" t="s">
        <v>163</v>
      </c>
      <c r="E228" s="44"/>
      <c r="F228" s="48">
        <v>1000</v>
      </c>
      <c r="G228" s="99"/>
      <c r="H228" s="55"/>
      <c r="I228" s="55"/>
    </row>
    <row r="229" spans="1:9" ht="26.45" customHeight="1" x14ac:dyDescent="0.25">
      <c r="A229" s="173" t="s">
        <v>214</v>
      </c>
      <c r="B229" s="174"/>
      <c r="C229" s="175"/>
      <c r="D229" s="105" t="s">
        <v>215</v>
      </c>
      <c r="E229" s="106">
        <f t="shared" ref="E229:F231" si="9">E230</f>
        <v>1000</v>
      </c>
      <c r="F229" s="106">
        <f t="shared" si="9"/>
        <v>968.67</v>
      </c>
      <c r="G229" s="108">
        <f t="shared" si="5"/>
        <v>96.86699999999999</v>
      </c>
      <c r="H229" s="55"/>
      <c r="I229" s="55"/>
    </row>
    <row r="230" spans="1:9" ht="16.149999999999999" customHeight="1" x14ac:dyDescent="0.25">
      <c r="A230" s="58">
        <v>4</v>
      </c>
      <c r="B230" s="59"/>
      <c r="C230" s="60"/>
      <c r="D230" s="63" t="s">
        <v>13</v>
      </c>
      <c r="E230" s="44">
        <f t="shared" si="9"/>
        <v>1000</v>
      </c>
      <c r="F230" s="44">
        <f t="shared" si="9"/>
        <v>968.67</v>
      </c>
      <c r="G230" s="99">
        <f t="shared" si="5"/>
        <v>96.86699999999999</v>
      </c>
      <c r="H230" s="55"/>
      <c r="I230" s="55"/>
    </row>
    <row r="231" spans="1:9" ht="16.149999999999999" customHeight="1" x14ac:dyDescent="0.25">
      <c r="A231" s="58">
        <v>42</v>
      </c>
      <c r="B231" s="59"/>
      <c r="C231" s="60"/>
      <c r="D231" s="63" t="s">
        <v>24</v>
      </c>
      <c r="E231" s="44">
        <f t="shared" si="9"/>
        <v>1000</v>
      </c>
      <c r="F231" s="44">
        <f t="shared" si="9"/>
        <v>968.67</v>
      </c>
      <c r="G231" s="99">
        <f t="shared" si="5"/>
        <v>96.86699999999999</v>
      </c>
      <c r="H231" s="55"/>
      <c r="I231" s="55"/>
    </row>
    <row r="232" spans="1:9" ht="16.149999999999999" customHeight="1" x14ac:dyDescent="0.25">
      <c r="A232" s="58">
        <v>422</v>
      </c>
      <c r="B232" s="59"/>
      <c r="C232" s="60"/>
      <c r="D232" s="63" t="s">
        <v>102</v>
      </c>
      <c r="E232" s="44">
        <v>1000</v>
      </c>
      <c r="F232" s="44">
        <f>F233</f>
        <v>968.67</v>
      </c>
      <c r="G232" s="99">
        <f t="shared" si="5"/>
        <v>96.86699999999999</v>
      </c>
      <c r="H232" s="55"/>
      <c r="I232" s="55"/>
    </row>
    <row r="233" spans="1:9" ht="16.149999999999999" customHeight="1" x14ac:dyDescent="0.25">
      <c r="A233" s="58">
        <v>4221</v>
      </c>
      <c r="B233" s="59"/>
      <c r="C233" s="60"/>
      <c r="D233" s="63" t="s">
        <v>160</v>
      </c>
      <c r="E233" s="44"/>
      <c r="F233" s="48">
        <v>968.67</v>
      </c>
      <c r="G233" s="99"/>
      <c r="H233" s="55"/>
      <c r="I233" s="55"/>
    </row>
    <row r="234" spans="1:9" ht="39.6" customHeight="1" x14ac:dyDescent="0.25">
      <c r="A234" s="125" t="s">
        <v>216</v>
      </c>
      <c r="B234" s="126"/>
      <c r="C234" s="127"/>
      <c r="D234" s="56" t="s">
        <v>217</v>
      </c>
      <c r="E234" s="95">
        <f t="shared" ref="E234:F237" si="10">E235</f>
        <v>17000</v>
      </c>
      <c r="F234" s="95">
        <f t="shared" si="10"/>
        <v>12797.06</v>
      </c>
      <c r="G234" s="100">
        <f t="shared" si="5"/>
        <v>75.276823529411757</v>
      </c>
      <c r="H234" s="55"/>
      <c r="I234" s="55"/>
    </row>
    <row r="235" spans="1:9" ht="16.149999999999999" customHeight="1" x14ac:dyDescent="0.25">
      <c r="A235" s="173" t="s">
        <v>201</v>
      </c>
      <c r="B235" s="174"/>
      <c r="C235" s="175"/>
      <c r="D235" s="105" t="s">
        <v>165</v>
      </c>
      <c r="E235" s="106">
        <f t="shared" si="10"/>
        <v>17000</v>
      </c>
      <c r="F235" s="106">
        <f t="shared" si="10"/>
        <v>12797.06</v>
      </c>
      <c r="G235" s="108">
        <f t="shared" si="5"/>
        <v>75.276823529411757</v>
      </c>
      <c r="H235" s="55"/>
      <c r="I235" s="55"/>
    </row>
    <row r="236" spans="1:9" ht="16.149999999999999" customHeight="1" x14ac:dyDescent="0.25">
      <c r="A236" s="61">
        <v>3</v>
      </c>
      <c r="B236" s="62"/>
      <c r="C236" s="63"/>
      <c r="D236" s="63" t="s">
        <v>11</v>
      </c>
      <c r="E236" s="44">
        <f t="shared" si="10"/>
        <v>17000</v>
      </c>
      <c r="F236" s="44">
        <f t="shared" si="10"/>
        <v>12797.06</v>
      </c>
      <c r="G236" s="99">
        <f t="shared" si="5"/>
        <v>75.276823529411757</v>
      </c>
      <c r="H236" s="55"/>
      <c r="I236" s="55"/>
    </row>
    <row r="237" spans="1:9" ht="16.149999999999999" customHeight="1" x14ac:dyDescent="0.25">
      <c r="A237" s="85">
        <v>32</v>
      </c>
      <c r="B237" s="86"/>
      <c r="C237" s="75"/>
      <c r="D237" s="63" t="s">
        <v>18</v>
      </c>
      <c r="E237" s="90">
        <f t="shared" si="10"/>
        <v>17000</v>
      </c>
      <c r="F237" s="90">
        <f t="shared" si="10"/>
        <v>12797.06</v>
      </c>
      <c r="G237" s="99">
        <f t="shared" si="5"/>
        <v>75.276823529411757</v>
      </c>
      <c r="H237" s="55"/>
      <c r="I237" s="55"/>
    </row>
    <row r="238" spans="1:9" ht="16.149999999999999" customHeight="1" x14ac:dyDescent="0.25">
      <c r="A238" s="85">
        <v>323</v>
      </c>
      <c r="B238" s="86"/>
      <c r="C238" s="75"/>
      <c r="D238" s="63" t="s">
        <v>94</v>
      </c>
      <c r="E238" s="91">
        <v>17000</v>
      </c>
      <c r="F238" s="91">
        <f>F239</f>
        <v>12797.06</v>
      </c>
      <c r="G238" s="99">
        <f t="shared" si="5"/>
        <v>75.276823529411757</v>
      </c>
      <c r="H238" s="55"/>
      <c r="I238" s="55"/>
    </row>
    <row r="239" spans="1:9" ht="16.149999999999999" customHeight="1" x14ac:dyDescent="0.25">
      <c r="A239" s="87">
        <v>3237</v>
      </c>
      <c r="B239" s="88"/>
      <c r="C239" s="89"/>
      <c r="D239" s="63" t="s">
        <v>144</v>
      </c>
      <c r="E239" s="91"/>
      <c r="F239" s="91">
        <v>12797.06</v>
      </c>
      <c r="G239" s="99"/>
      <c r="H239" s="55"/>
      <c r="I239" s="55"/>
    </row>
    <row r="240" spans="1:9" ht="16.149999999999999" customHeight="1" x14ac:dyDescent="0.25">
      <c r="H240" s="55"/>
      <c r="I240" s="55"/>
    </row>
    <row r="241" spans="8:9" ht="16.149999999999999" customHeight="1" x14ac:dyDescent="0.25">
      <c r="H241" s="55"/>
      <c r="I241" s="55"/>
    </row>
    <row r="242" spans="8:9" ht="16.149999999999999" customHeight="1" x14ac:dyDescent="0.25">
      <c r="H242" s="55"/>
      <c r="I242" s="55"/>
    </row>
    <row r="243" spans="8:9" ht="16.149999999999999" customHeight="1" x14ac:dyDescent="0.25">
      <c r="H243" s="55"/>
      <c r="I243" s="55"/>
    </row>
  </sheetData>
  <mergeCells count="28">
    <mergeCell ref="A7:C7"/>
    <mergeCell ref="A1:G1"/>
    <mergeCell ref="A5:G5"/>
    <mergeCell ref="A3:G3"/>
    <mergeCell ref="A8:C8"/>
    <mergeCell ref="A127:C127"/>
    <mergeCell ref="A85:C85"/>
    <mergeCell ref="A97:C97"/>
    <mergeCell ref="A54:C54"/>
    <mergeCell ref="A9:C9"/>
    <mergeCell ref="A10:C10"/>
    <mergeCell ref="A11:C11"/>
    <mergeCell ref="A21:C21"/>
    <mergeCell ref="A180:C180"/>
    <mergeCell ref="A181:C181"/>
    <mergeCell ref="A164:C164"/>
    <mergeCell ref="A165:C165"/>
    <mergeCell ref="A156:C156"/>
    <mergeCell ref="A213:C213"/>
    <mergeCell ref="A203:C203"/>
    <mergeCell ref="A198:C198"/>
    <mergeCell ref="A186:C186"/>
    <mergeCell ref="A187:C187"/>
    <mergeCell ref="A223:C223"/>
    <mergeCell ref="A234:C234"/>
    <mergeCell ref="A235:C235"/>
    <mergeCell ref="A229:C229"/>
    <mergeCell ref="A218:C218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SAŽETAK</vt:lpstr>
      <vt:lpstr>Prihodi i rashodi prema ekonom </vt:lpstr>
      <vt:lpstr>Prihodi i rashodi prema izv.fin</vt:lpstr>
      <vt:lpstr>Rashodi prema funkcijskoj kl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Dijana_W7</cp:lastModifiedBy>
  <cp:lastPrinted>2023-04-27T10:10:37Z</cp:lastPrinted>
  <dcterms:created xsi:type="dcterms:W3CDTF">2022-08-12T12:51:27Z</dcterms:created>
  <dcterms:modified xsi:type="dcterms:W3CDTF">2023-04-27T11:25:03Z</dcterms:modified>
</cp:coreProperties>
</file>