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95" windowHeight="8505" activeTab="4"/>
  </bookViews>
  <sheets>
    <sheet name="OPĆI DIO" sheetId="4" r:id="rId1"/>
    <sheet name="PLAN RASHODA I IZDATAKA" sheetId="1" r:id="rId2"/>
    <sheet name="PLAN PRIHODA I PRIMITAKA" sheetId="6" r:id="rId3"/>
    <sheet name="Sheet1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I76" i="6" l="1"/>
  <c r="H76" i="6"/>
  <c r="G76" i="6"/>
  <c r="F76" i="6"/>
  <c r="E76" i="6"/>
  <c r="D76" i="6"/>
  <c r="C76" i="6"/>
  <c r="I73" i="6"/>
  <c r="H73" i="6"/>
  <c r="G73" i="6"/>
  <c r="F73" i="6"/>
  <c r="E73" i="6"/>
  <c r="D73" i="6"/>
  <c r="C73" i="6"/>
  <c r="I70" i="6"/>
  <c r="H70" i="6"/>
  <c r="G70" i="6"/>
  <c r="F70" i="6"/>
  <c r="E70" i="6"/>
  <c r="D70" i="6"/>
  <c r="C70" i="6"/>
  <c r="I68" i="6"/>
  <c r="H68" i="6"/>
  <c r="G68" i="6"/>
  <c r="F68" i="6"/>
  <c r="E68" i="6"/>
  <c r="D68" i="6"/>
  <c r="C68" i="6"/>
  <c r="I66" i="6"/>
  <c r="H66" i="6"/>
  <c r="G66" i="6"/>
  <c r="F66" i="6"/>
  <c r="E66" i="6"/>
  <c r="D66" i="6"/>
  <c r="C66" i="6"/>
  <c r="I63" i="6"/>
  <c r="H63" i="6"/>
  <c r="G63" i="6"/>
  <c r="F63" i="6"/>
  <c r="E63" i="6"/>
  <c r="D63" i="6"/>
  <c r="C63" i="6"/>
  <c r="I61" i="6"/>
  <c r="H61" i="6"/>
  <c r="G61" i="6"/>
  <c r="F61" i="6"/>
  <c r="E61" i="6"/>
  <c r="D61" i="6"/>
  <c r="C61" i="6"/>
  <c r="I59" i="6"/>
  <c r="I78" i="6" s="1"/>
  <c r="H59" i="6"/>
  <c r="H78" i="6" s="1"/>
  <c r="G59" i="6"/>
  <c r="G78" i="6" s="1"/>
  <c r="F59" i="6"/>
  <c r="F78" i="6" s="1"/>
  <c r="E59" i="6"/>
  <c r="E78" i="6" s="1"/>
  <c r="D59" i="6"/>
  <c r="D78" i="6" s="1"/>
  <c r="C59" i="6"/>
  <c r="C78" i="6" s="1"/>
  <c r="C79" i="6" s="1"/>
  <c r="I52" i="6"/>
  <c r="H52" i="6"/>
  <c r="G52" i="6"/>
  <c r="F52" i="6"/>
  <c r="E52" i="6"/>
  <c r="D52" i="6"/>
  <c r="C52" i="6"/>
  <c r="I49" i="6"/>
  <c r="H49" i="6"/>
  <c r="G49" i="6"/>
  <c r="F49" i="6"/>
  <c r="E49" i="6"/>
  <c r="D49" i="6"/>
  <c r="C49" i="6"/>
  <c r="I46" i="6"/>
  <c r="H46" i="6"/>
  <c r="G46" i="6"/>
  <c r="F46" i="6"/>
  <c r="E46" i="6"/>
  <c r="D46" i="6"/>
  <c r="C46" i="6"/>
  <c r="I44" i="6"/>
  <c r="H44" i="6"/>
  <c r="G44" i="6"/>
  <c r="F44" i="6"/>
  <c r="E44" i="6"/>
  <c r="D44" i="6"/>
  <c r="C44" i="6"/>
  <c r="I42" i="6"/>
  <c r="H42" i="6"/>
  <c r="G42" i="6"/>
  <c r="F42" i="6"/>
  <c r="E42" i="6"/>
  <c r="D42" i="6"/>
  <c r="C42" i="6"/>
  <c r="I39" i="6"/>
  <c r="H39" i="6"/>
  <c r="G39" i="6"/>
  <c r="F39" i="6"/>
  <c r="E39" i="6"/>
  <c r="D39" i="6"/>
  <c r="C39" i="6"/>
  <c r="I37" i="6"/>
  <c r="H37" i="6"/>
  <c r="G37" i="6"/>
  <c r="F37" i="6"/>
  <c r="E37" i="6"/>
  <c r="D37" i="6"/>
  <c r="C37" i="6"/>
  <c r="I35" i="6"/>
  <c r="I54" i="6" s="1"/>
  <c r="H35" i="6"/>
  <c r="H54" i="6" s="1"/>
  <c r="G35" i="6"/>
  <c r="G54" i="6" s="1"/>
  <c r="F35" i="6"/>
  <c r="F54" i="6" s="1"/>
  <c r="E35" i="6"/>
  <c r="E54" i="6" s="1"/>
  <c r="D35" i="6"/>
  <c r="D54" i="6" s="1"/>
  <c r="C35" i="6"/>
  <c r="C54" i="6" s="1"/>
  <c r="I28" i="6"/>
  <c r="H28" i="6"/>
  <c r="G28" i="6"/>
  <c r="F28" i="6"/>
  <c r="E28" i="6"/>
  <c r="D28" i="6"/>
  <c r="I25" i="6"/>
  <c r="H25" i="6"/>
  <c r="G25" i="6"/>
  <c r="F25" i="6"/>
  <c r="E25" i="6"/>
  <c r="D25" i="6"/>
  <c r="I22" i="6"/>
  <c r="H22" i="6"/>
  <c r="G22" i="6"/>
  <c r="F22" i="6"/>
  <c r="E22" i="6"/>
  <c r="D22" i="6"/>
  <c r="I20" i="6"/>
  <c r="H20" i="6"/>
  <c r="G20" i="6"/>
  <c r="F20" i="6"/>
  <c r="E20" i="6"/>
  <c r="D20" i="6"/>
  <c r="I18" i="6"/>
  <c r="H18" i="6"/>
  <c r="G18" i="6"/>
  <c r="F18" i="6"/>
  <c r="E18" i="6"/>
  <c r="D18" i="6"/>
  <c r="C18" i="6"/>
  <c r="I15" i="6"/>
  <c r="H15" i="6"/>
  <c r="G15" i="6"/>
  <c r="F15" i="6"/>
  <c r="E15" i="6"/>
  <c r="D15" i="6"/>
  <c r="I13" i="6"/>
  <c r="H13" i="6"/>
  <c r="G13" i="6"/>
  <c r="F13" i="6"/>
  <c r="E13" i="6"/>
  <c r="D13" i="6"/>
  <c r="I11" i="6"/>
  <c r="H11" i="6"/>
  <c r="H30" i="6" s="1"/>
  <c r="G11" i="6"/>
  <c r="F11" i="6"/>
  <c r="F30" i="6" s="1"/>
  <c r="E11" i="6"/>
  <c r="D11" i="6"/>
  <c r="C28" i="6"/>
  <c r="C25" i="6"/>
  <c r="C22" i="6"/>
  <c r="C20" i="6"/>
  <c r="C15" i="6"/>
  <c r="C13" i="6"/>
  <c r="C11" i="6"/>
  <c r="F13" i="1"/>
  <c r="E13" i="1"/>
  <c r="C14" i="1"/>
  <c r="C15" i="1"/>
  <c r="C16" i="1"/>
  <c r="C18" i="1"/>
  <c r="C20" i="1"/>
  <c r="C21" i="1"/>
  <c r="C24" i="1"/>
  <c r="C25" i="1"/>
  <c r="C26" i="1"/>
  <c r="C27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3" i="1"/>
  <c r="C54" i="1"/>
  <c r="C55" i="1"/>
  <c r="C59" i="1"/>
  <c r="C61" i="1"/>
  <c r="C62" i="1"/>
  <c r="C63" i="1"/>
  <c r="C64" i="1"/>
  <c r="C65" i="1"/>
  <c r="C70" i="1"/>
  <c r="C74" i="1"/>
  <c r="C78" i="1"/>
  <c r="K78" i="1" s="1"/>
  <c r="C82" i="1"/>
  <c r="L82" i="1"/>
  <c r="K82" i="1"/>
  <c r="L78" i="1"/>
  <c r="L74" i="1"/>
  <c r="K74" i="1"/>
  <c r="L64" i="1"/>
  <c r="K64" i="1"/>
  <c r="L62" i="1"/>
  <c r="K62" i="1"/>
  <c r="L54" i="1"/>
  <c r="K54" i="1"/>
  <c r="L50" i="1"/>
  <c r="K50" i="1"/>
  <c r="L48" i="1"/>
  <c r="K48" i="1"/>
  <c r="L46" i="1"/>
  <c r="K46" i="1"/>
  <c r="L43" i="1"/>
  <c r="K43" i="1"/>
  <c r="L41" i="1"/>
  <c r="K41" i="1"/>
  <c r="L39" i="1"/>
  <c r="K39" i="1"/>
  <c r="L37" i="1"/>
  <c r="K37" i="1"/>
  <c r="L34" i="1"/>
  <c r="K34" i="1"/>
  <c r="L32" i="1"/>
  <c r="K32" i="1"/>
  <c r="L30" i="1"/>
  <c r="K30" i="1"/>
  <c r="L21" i="1"/>
  <c r="K21" i="1"/>
  <c r="L70" i="1"/>
  <c r="K70" i="1"/>
  <c r="L65" i="1"/>
  <c r="K65" i="1"/>
  <c r="L63" i="1"/>
  <c r="K63" i="1"/>
  <c r="L61" i="1"/>
  <c r="K61" i="1"/>
  <c r="L59" i="1"/>
  <c r="K59" i="1"/>
  <c r="L55" i="1"/>
  <c r="K55" i="1"/>
  <c r="L53" i="1"/>
  <c r="K53" i="1"/>
  <c r="L49" i="1"/>
  <c r="K49" i="1"/>
  <c r="L47" i="1"/>
  <c r="K47" i="1"/>
  <c r="L44" i="1"/>
  <c r="K44" i="1"/>
  <c r="L42" i="1"/>
  <c r="K42" i="1"/>
  <c r="L40" i="1"/>
  <c r="K40" i="1"/>
  <c r="L38" i="1"/>
  <c r="K38" i="1"/>
  <c r="L36" i="1"/>
  <c r="K36" i="1"/>
  <c r="L33" i="1"/>
  <c r="K33" i="1"/>
  <c r="L31" i="1"/>
  <c r="K31" i="1"/>
  <c r="L29" i="1"/>
  <c r="K29" i="1"/>
  <c r="L24" i="1"/>
  <c r="K24" i="1"/>
  <c r="L20" i="1"/>
  <c r="K20" i="1"/>
  <c r="L14" i="1"/>
  <c r="K14" i="1"/>
  <c r="L27" i="1"/>
  <c r="K27" i="1"/>
  <c r="L26" i="1"/>
  <c r="K26" i="1"/>
  <c r="K25" i="1"/>
  <c r="L25" i="1"/>
  <c r="L18" i="1"/>
  <c r="K18" i="1"/>
  <c r="L16" i="1"/>
  <c r="K16" i="1"/>
  <c r="L15" i="1"/>
  <c r="K15" i="1"/>
  <c r="D17" i="1"/>
  <c r="F23" i="1"/>
  <c r="J81" i="1"/>
  <c r="J80" i="1" s="1"/>
  <c r="J79" i="1" s="1"/>
  <c r="I81" i="1"/>
  <c r="I80" i="1"/>
  <c r="I79" i="1" s="1"/>
  <c r="H81" i="1"/>
  <c r="H80" i="1" s="1"/>
  <c r="H79" i="1" s="1"/>
  <c r="G81" i="1"/>
  <c r="G80" i="1"/>
  <c r="G79" i="1" s="1"/>
  <c r="F81" i="1"/>
  <c r="F80" i="1" s="1"/>
  <c r="E81" i="1"/>
  <c r="E80" i="1"/>
  <c r="E79" i="1" s="1"/>
  <c r="D81" i="1"/>
  <c r="J77" i="1"/>
  <c r="J76" i="1"/>
  <c r="J75" i="1" s="1"/>
  <c r="I77" i="1"/>
  <c r="H77" i="1"/>
  <c r="H76" i="1"/>
  <c r="H75" i="1" s="1"/>
  <c r="G77" i="1"/>
  <c r="F77" i="1"/>
  <c r="F76" i="1"/>
  <c r="F75" i="1" s="1"/>
  <c r="E77" i="1"/>
  <c r="D77" i="1"/>
  <c r="I76" i="1"/>
  <c r="I75" i="1" s="1"/>
  <c r="G76" i="1"/>
  <c r="G75" i="1" s="1"/>
  <c r="E76" i="1"/>
  <c r="E75" i="1" s="1"/>
  <c r="J73" i="1"/>
  <c r="J72" i="1" s="1"/>
  <c r="J71" i="1" s="1"/>
  <c r="I73" i="1"/>
  <c r="I72" i="1"/>
  <c r="I71" i="1" s="1"/>
  <c r="H73" i="1"/>
  <c r="H72" i="1" s="1"/>
  <c r="H71" i="1" s="1"/>
  <c r="G73" i="1"/>
  <c r="G72" i="1"/>
  <c r="G71" i="1" s="1"/>
  <c r="F73" i="1"/>
  <c r="F72" i="1" s="1"/>
  <c r="E73" i="1"/>
  <c r="E72" i="1"/>
  <c r="E71" i="1" s="1"/>
  <c r="E66" i="1" s="1"/>
  <c r="D73" i="1"/>
  <c r="J69" i="1"/>
  <c r="J68" i="1"/>
  <c r="J67" i="1" s="1"/>
  <c r="J66" i="1" s="1"/>
  <c r="I69" i="1"/>
  <c r="I68" i="1" s="1"/>
  <c r="I67" i="1" s="1"/>
  <c r="I66" i="1" s="1"/>
  <c r="H69" i="1"/>
  <c r="H68" i="1"/>
  <c r="H67" i="1" s="1"/>
  <c r="H66" i="1" s="1"/>
  <c r="G69" i="1"/>
  <c r="G68" i="1" s="1"/>
  <c r="G67" i="1" s="1"/>
  <c r="G66" i="1" s="1"/>
  <c r="F69" i="1"/>
  <c r="F68" i="1" s="1"/>
  <c r="E69" i="1"/>
  <c r="D69" i="1"/>
  <c r="E68" i="1"/>
  <c r="E67" i="1"/>
  <c r="J60" i="1"/>
  <c r="I60" i="1"/>
  <c r="H60" i="1"/>
  <c r="G60" i="1"/>
  <c r="F60" i="1"/>
  <c r="E60" i="1"/>
  <c r="D60" i="1"/>
  <c r="J58" i="1"/>
  <c r="J57" i="1" s="1"/>
  <c r="J56" i="1" s="1"/>
  <c r="I58" i="1"/>
  <c r="H58" i="1"/>
  <c r="G58" i="1"/>
  <c r="F58" i="1"/>
  <c r="E58" i="1"/>
  <c r="D58" i="1"/>
  <c r="D57" i="1" s="1"/>
  <c r="J52" i="1"/>
  <c r="J51" i="1" s="1"/>
  <c r="C51" i="1" s="1"/>
  <c r="I52" i="1"/>
  <c r="H52" i="1"/>
  <c r="H51" i="1"/>
  <c r="G52" i="1"/>
  <c r="G51" i="1"/>
  <c r="F52" i="1"/>
  <c r="F51" i="1"/>
  <c r="E52" i="1"/>
  <c r="E51" i="1"/>
  <c r="D52" i="1"/>
  <c r="I51" i="1"/>
  <c r="J45" i="1"/>
  <c r="I45" i="1"/>
  <c r="H45" i="1"/>
  <c r="G45" i="1"/>
  <c r="F45" i="1"/>
  <c r="E45" i="1"/>
  <c r="D45" i="1"/>
  <c r="J35" i="1"/>
  <c r="I35" i="1"/>
  <c r="H35" i="1"/>
  <c r="G35" i="1"/>
  <c r="F35" i="1"/>
  <c r="E35" i="1"/>
  <c r="D35" i="1"/>
  <c r="J28" i="1"/>
  <c r="I28" i="1"/>
  <c r="H28" i="1"/>
  <c r="G28" i="1"/>
  <c r="F28" i="1"/>
  <c r="E28" i="1"/>
  <c r="D28" i="1"/>
  <c r="J23" i="1"/>
  <c r="J22" i="1" s="1"/>
  <c r="C22" i="1" s="1"/>
  <c r="I23" i="1"/>
  <c r="H23" i="1"/>
  <c r="G23" i="1"/>
  <c r="E23" i="1"/>
  <c r="D23" i="1"/>
  <c r="J19" i="1"/>
  <c r="I19" i="1"/>
  <c r="H19" i="1"/>
  <c r="G19" i="1"/>
  <c r="F19" i="1"/>
  <c r="E19" i="1"/>
  <c r="D19" i="1"/>
  <c r="J17" i="1"/>
  <c r="I17" i="1"/>
  <c r="H17" i="1"/>
  <c r="G17" i="1"/>
  <c r="G12" i="1" s="1"/>
  <c r="F17" i="1"/>
  <c r="E17" i="1"/>
  <c r="C17" i="1" s="1"/>
  <c r="J13" i="1"/>
  <c r="I13" i="1"/>
  <c r="H13" i="1"/>
  <c r="H12" i="1"/>
  <c r="H11" i="1" s="1"/>
  <c r="H10" i="1" s="1"/>
  <c r="H83" i="1" s="1"/>
  <c r="G13" i="1"/>
  <c r="D13" i="1"/>
  <c r="H57" i="1"/>
  <c r="H56" i="1"/>
  <c r="H22" i="1"/>
  <c r="J12" i="1"/>
  <c r="J11" i="1" s="1"/>
  <c r="J10" i="1" s="1"/>
  <c r="J83" i="1" s="1"/>
  <c r="F57" i="1"/>
  <c r="F56" i="1"/>
  <c r="E57" i="1"/>
  <c r="E56" i="1"/>
  <c r="C60" i="1"/>
  <c r="L60" i="1"/>
  <c r="I12" i="1"/>
  <c r="I22" i="1"/>
  <c r="D51" i="1"/>
  <c r="C52" i="1"/>
  <c r="C58" i="1"/>
  <c r="D68" i="1"/>
  <c r="C69" i="1"/>
  <c r="C73" i="1"/>
  <c r="K73" i="1" s="1"/>
  <c r="D76" i="1"/>
  <c r="C77" i="1"/>
  <c r="D80" i="1"/>
  <c r="C81" i="1"/>
  <c r="F12" i="1"/>
  <c r="F11" i="1" s="1"/>
  <c r="F10" i="1" s="1"/>
  <c r="C19" i="1"/>
  <c r="D72" i="1"/>
  <c r="C35" i="1"/>
  <c r="C28" i="1"/>
  <c r="C45" i="1"/>
  <c r="E22" i="1"/>
  <c r="C23" i="1"/>
  <c r="E12" i="1"/>
  <c r="C13" i="1"/>
  <c r="I57" i="1"/>
  <c r="I56" i="1" s="1"/>
  <c r="G57" i="1"/>
  <c r="G56" i="1" s="1"/>
  <c r="G22" i="1"/>
  <c r="F22" i="1"/>
  <c r="D22" i="1"/>
  <c r="D11" i="1" s="1"/>
  <c r="K60" i="1"/>
  <c r="I11" i="1"/>
  <c r="I10" i="1" s="1"/>
  <c r="I83" i="1" s="1"/>
  <c r="L73" i="1"/>
  <c r="L81" i="1"/>
  <c r="K81" i="1"/>
  <c r="L77" i="1"/>
  <c r="K77" i="1"/>
  <c r="D67" i="1"/>
  <c r="L52" i="1"/>
  <c r="K52" i="1"/>
  <c r="D79" i="1"/>
  <c r="D75" i="1"/>
  <c r="C75" i="1" s="1"/>
  <c r="C76" i="1"/>
  <c r="L76" i="1" s="1"/>
  <c r="L69" i="1"/>
  <c r="K69" i="1"/>
  <c r="L58" i="1"/>
  <c r="K58" i="1"/>
  <c r="L45" i="1"/>
  <c r="K45" i="1"/>
  <c r="L35" i="1"/>
  <c r="K35" i="1"/>
  <c r="L19" i="1"/>
  <c r="K19" i="1"/>
  <c r="L28" i="1"/>
  <c r="K28" i="1"/>
  <c r="K23" i="1"/>
  <c r="L23" i="1"/>
  <c r="L13" i="1"/>
  <c r="K13" i="1"/>
  <c r="D71" i="1"/>
  <c r="E11" i="1"/>
  <c r="K76" i="1"/>
  <c r="D66" i="1"/>
  <c r="E10" i="1"/>
  <c r="C55" i="6" l="1"/>
  <c r="D30" i="6"/>
  <c r="C30" i="6"/>
  <c r="G30" i="6"/>
  <c r="I30" i="6"/>
  <c r="E30" i="6"/>
  <c r="K17" i="1"/>
  <c r="L17" i="1"/>
  <c r="C12" i="1"/>
  <c r="G11" i="1"/>
  <c r="G10" i="1" s="1"/>
  <c r="G83" i="1" s="1"/>
  <c r="K22" i="1"/>
  <c r="L22" i="1"/>
  <c r="D56" i="1"/>
  <c r="C56" i="1" s="1"/>
  <c r="C57" i="1"/>
  <c r="F67" i="1"/>
  <c r="C68" i="1"/>
  <c r="E83" i="1"/>
  <c r="F71" i="1"/>
  <c r="C72" i="1"/>
  <c r="C71" i="1"/>
  <c r="K75" i="1"/>
  <c r="L75" i="1"/>
  <c r="C67" i="1"/>
  <c r="D10" i="1"/>
  <c r="C11" i="1"/>
  <c r="L51" i="1"/>
  <c r="K51" i="1"/>
  <c r="F79" i="1"/>
  <c r="C79" i="1" s="1"/>
  <c r="C80" i="1"/>
  <c r="C31" i="6" l="1"/>
  <c r="K79" i="1"/>
  <c r="L79" i="1"/>
  <c r="K80" i="1"/>
  <c r="L80" i="1"/>
  <c r="K11" i="1"/>
  <c r="L11" i="1"/>
  <c r="K67" i="1"/>
  <c r="L67" i="1"/>
  <c r="K72" i="1"/>
  <c r="L72" i="1"/>
  <c r="K68" i="1"/>
  <c r="L68" i="1"/>
  <c r="K57" i="1"/>
  <c r="L57" i="1"/>
  <c r="C10" i="1"/>
  <c r="D83" i="1"/>
  <c r="L71" i="1"/>
  <c r="K71" i="1"/>
  <c r="F66" i="1"/>
  <c r="K56" i="1"/>
  <c r="L56" i="1"/>
  <c r="L12" i="1"/>
  <c r="K12" i="1"/>
  <c r="K10" i="1" l="1"/>
  <c r="L10" i="1"/>
  <c r="C66" i="1"/>
  <c r="F83" i="1"/>
  <c r="C83" i="1" s="1"/>
  <c r="K83" i="1" l="1"/>
  <c r="L83" i="1"/>
  <c r="L66" i="1"/>
  <c r="K66" i="1"/>
</calcChain>
</file>

<file path=xl/sharedStrings.xml><?xml version="1.0" encoding="utf-8"?>
<sst xmlns="http://schemas.openxmlformats.org/spreadsheetml/2006/main" count="207" uniqueCount="127">
  <si>
    <t>PLAN RASHODA I IZDATAKA 2016.-2018.</t>
  </si>
  <si>
    <t>u kunama</t>
  </si>
  <si>
    <t>Br. ek. klas.</t>
  </si>
  <si>
    <t>Naziv računa rashoda/izdataka</t>
  </si>
  <si>
    <t>Vlastiti prihodi</t>
  </si>
  <si>
    <t>Prihodi za posebne namjene</t>
  </si>
  <si>
    <t>Donacije</t>
  </si>
  <si>
    <t>Prihodi od prodaje ili zamjene nefin. imovine i nadoknade  s naslova osig.</t>
  </si>
  <si>
    <t xml:space="preserve"> Procjena 2017.</t>
  </si>
  <si>
    <t xml:space="preserve"> Procjena 2018.</t>
  </si>
  <si>
    <t>Opći prihodi i primici MZOS</t>
  </si>
  <si>
    <t>Opći prihodi i primici GRADSKI URED</t>
  </si>
  <si>
    <t>Rashodi za zaposlene</t>
  </si>
  <si>
    <t>Plaće (Bruto)</t>
  </si>
  <si>
    <t>Plaće za redovan  rad</t>
  </si>
  <si>
    <t>Plaće za prekovremeni rad</t>
  </si>
  <si>
    <t>Plaće za posebne uvijete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</si>
  <si>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</si>
  <si>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</si>
  <si>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</si>
  <si>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</si>
  <si>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</si>
  <si>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</si>
  <si>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</si>
  <si>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</si>
  <si>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</si>
  <si>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</si>
  <si>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</si>
  <si>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</si>
  <si>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</si>
  <si>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</si>
  <si>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</si>
  <si>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</si>
  <si>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</si>
  <si>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</si>
  <si>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</si>
  <si>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</si>
  <si>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</si>
  <si>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</si>
  <si>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</si>
  <si>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</si>
  <si>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</si>
  <si>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</si>
  <si>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</si>
  <si>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</si>
  <si>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</si>
  <si>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</si>
  <si>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</si>
  <si>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</si>
  <si>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</si>
  <si>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</si>
  <si>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</si>
  <si>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</si>
  <si>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</si>
  <si>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</si>
  <si>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Uređaji, strojevi i oprema za ostale namjene</t>
  </si>
  <si>
    <t>Postrojenja i oprema</t>
  </si>
  <si>
    <t>Građevinski objekti</t>
  </si>
  <si>
    <t>Komunikacijska oprema</t>
  </si>
  <si>
    <t>Oprema za održavanje i zaštitu</t>
  </si>
  <si>
    <t>Sportska i glazbena oprema</t>
  </si>
  <si>
    <t>Naknade za rad predstavničkih i izvršnih tijela, povjerenstava i sl</t>
  </si>
  <si>
    <t>Program 1. OBRAZOVANJE IZ SEKTORA ELEKTROTEHNIKE I RAČUNALSTVA</t>
  </si>
  <si>
    <t>Aktivnost 1. NAKNADE ZA RAD ŠKOLSKIH ODBORA</t>
  </si>
  <si>
    <t>Aktivnost 2. SUFINANCIRANJE MEĐUMJESNOG J.PRIJEVOZA</t>
  </si>
  <si>
    <t>Naknade građanima i kućanstvima na temelju osiguranja i druge naknade</t>
  </si>
  <si>
    <t>Naknade građanima i kućanstvima u naravi</t>
  </si>
  <si>
    <t>Aktivnost 3. NABAVA BESPLATNIH UDŽBENIKA</t>
  </si>
  <si>
    <t xml:space="preserve">Knjige </t>
  </si>
  <si>
    <t>Aktivnost 4.ODRŽAVANJE I OPREMANJE ŠKOLE ZA POBOLJŠANJE STANDARDA</t>
  </si>
  <si>
    <t>Program 2. POJAČANI STANDARD ŠKOLE</t>
  </si>
  <si>
    <t>Aktivnost 2. ODRŽAVANJE I OPREMANJE ŠKOLE</t>
  </si>
  <si>
    <t>Aktivnost  1. REDOVNA DJELATNOST ŠKOLE</t>
  </si>
  <si>
    <t>UKUPNO RASHODI I IZDACI</t>
  </si>
  <si>
    <t>PRIJEDLOG PLANA ZA 2016.                                  ( kol.  4+5+6+7+8+9+10+11+12)</t>
  </si>
  <si>
    <t>Projekt Mobilnost učenika u Leipzig</t>
  </si>
  <si>
    <t>ELEKTROTEHNIČKA ŠKOLA</t>
  </si>
  <si>
    <t>ZAGREB, Konavoska 2</t>
  </si>
  <si>
    <t>Naknade troškova zaposlenima</t>
  </si>
  <si>
    <t>Ostali financijski rashodi</t>
  </si>
  <si>
    <t>Ostale naknade građanima i kućanstvima iz proračuna</t>
  </si>
  <si>
    <t>Knjige, umjetnička djela i ostale izložbene vrijednosti</t>
  </si>
  <si>
    <t>U Zagrebu, 17. 12. 2015.</t>
  </si>
  <si>
    <t>M.P.</t>
  </si>
  <si>
    <t>Ravnatelj: Renato Matejaš, prof.</t>
  </si>
  <si>
    <t>Predsjednik školskog odbora: Tea Sivec, prof.</t>
  </si>
  <si>
    <t xml:space="preserve">Donacije </t>
  </si>
  <si>
    <t>Prihodi od nefinancijske imovine i nadoknade šteta s osnova osiguranja</t>
  </si>
  <si>
    <t>Ukupno prihodi i primici za 2016.</t>
  </si>
  <si>
    <t>Ukupno prihodi i primici za 2017.</t>
  </si>
  <si>
    <t>Ukupno prihodi i primici za 2018.</t>
  </si>
  <si>
    <t>PLAN PRIHODA I PRIMITAKA 2016.-2018.</t>
  </si>
  <si>
    <t>Prijedlog plana 
za 2016.</t>
  </si>
  <si>
    <t>Projekcija plana
za 2017.</t>
  </si>
  <si>
    <t>Projekcija plana 
za 2018.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</si>
  <si>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</si>
  <si>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</si>
  <si>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</si>
  <si>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</si>
  <si>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</si>
  <si>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</si>
  <si>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</si>
  <si>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</si>
  <si>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Oznaka računa iz računskog plana</t>
  </si>
  <si>
    <t>Naziv računa</t>
  </si>
  <si>
    <t>Pomoći proračunskim korisnicima iz proračuna koji im nije nadležan</t>
  </si>
  <si>
    <t>Tekuće pomoći iz državnog proračuna temeljem prijenosa EU sredstava</t>
  </si>
  <si>
    <t>Prihodi od financijske imovine</t>
  </si>
  <si>
    <t>Kamate na oročena sredstva i depozite po viđenju</t>
  </si>
  <si>
    <t>Prihodi od dividendi</t>
  </si>
  <si>
    <t>Prihodi po posebnim propisima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</si>
  <si>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</si>
  <si>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</si>
  <si>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</si>
  <si>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</si>
  <si>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</si>
  <si>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</si>
  <si>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proračuna za financiranje redovne djelatnosti proračunskog korisnika</t>
  </si>
  <si>
    <t>Prihodi za financiranje rashoda poslovanja</t>
  </si>
  <si>
    <t>Prihodi za financiranje rashoda za nabavu nefinancijske imovine</t>
  </si>
  <si>
    <t>Prihodi od prodaje građevinskih objekata</t>
  </si>
  <si>
    <t>Stambeni objekti za zaposlene</t>
  </si>
  <si>
    <t>Ukupno po izvorima</t>
  </si>
  <si>
    <t>PROCJENA 2017.</t>
  </si>
  <si>
    <t>PLAN 2016.</t>
  </si>
  <si>
    <t>PROCJENA 2018.</t>
  </si>
  <si>
    <t xml:space="preserve"> FINANCIJSKI PLAN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</si>
</sst>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41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0" borderId="0"/>
    <xf numFmtId="0" fontId="21" fillId="0" borderId="0"/>
    <xf numFmtId="0" fontId="1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138">
    <xf numFmtId="0" fontId="0" fillId="0" borderId="0" xfId="0"/>
    <xf numFmtId="3" fontId="18" fillId="0" borderId="0" xfId="38" quotePrefix="1" applyNumberFormat="1" applyFont="1" applyFill="1" applyBorder="1" applyAlignment="1">
      <alignment horizontal="center" vertical="center" wrapText="1"/>
    </xf>
    <xf numFmtId="3" fontId="20" fillId="0" borderId="0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8" fillId="18" borderId="0" xfId="38" applyFont="1" applyFill="1" applyBorder="1" applyAlignment="1">
      <alignment horizontal="center"/>
    </xf>
    <xf numFmtId="0" fontId="0" fillId="0" borderId="0" xfId="0" applyBorder="1"/>
    <xf numFmtId="0" fontId="1" fillId="0" borderId="0" xfId="38" applyNumberFormat="1" applyFill="1" applyBorder="1" applyAlignment="1" applyProtection="1"/>
    <xf numFmtId="3" fontId="19" fillId="0" borderId="11" xfId="38" quotePrefix="1" applyNumberFormat="1" applyFont="1" applyBorder="1" applyAlignment="1">
      <alignment horizontal="left"/>
    </xf>
    <xf numFmtId="3" fontId="19" fillId="0" borderId="12" xfId="38" applyNumberFormat="1" applyFont="1" applyBorder="1" applyAlignment="1">
      <alignment horizontal="left"/>
    </xf>
    <xf numFmtId="3" fontId="20" fillId="0" borderId="12" xfId="38" applyNumberFormat="1" applyFont="1" applyBorder="1"/>
    <xf numFmtId="3" fontId="20" fillId="0" borderId="0" xfId="38" applyNumberFormat="1" applyFont="1"/>
    <xf numFmtId="0" fontId="20" fillId="0" borderId="0" xfId="38" applyFont="1" applyAlignment="1">
      <alignment horizontal="center" wrapText="1"/>
    </xf>
    <xf numFmtId="3" fontId="20" fillId="0" borderId="11" xfId="38" applyNumberFormat="1" applyFont="1" applyBorder="1"/>
    <xf numFmtId="0" fontId="18" fillId="0" borderId="13" xfId="38" applyNumberFormat="1" applyFont="1" applyBorder="1" applyAlignment="1">
      <alignment horizontal="center" vertical="center" wrapText="1"/>
    </xf>
    <xf numFmtId="0" fontId="18" fillId="18" borderId="10" xfId="38" applyNumberFormat="1" applyFont="1" applyFill="1" applyBorder="1" applyAlignment="1" applyProtection="1">
      <alignment horizontal="center" vertical="center" wrapText="1"/>
    </xf>
    <xf numFmtId="3" fontId="18" fillId="0" borderId="13" xfId="38" applyNumberFormat="1" applyFont="1" applyBorder="1" applyAlignment="1">
      <alignment horizontal="center" vertical="center" wrapText="1"/>
    </xf>
    <xf numFmtId="0" fontId="20" fillId="0" borderId="10" xfId="38" applyNumberFormat="1" applyFont="1" applyBorder="1" applyAlignment="1">
      <alignment horizontal="center" vertical="center" wrapText="1"/>
    </xf>
    <xf numFmtId="3" fontId="20" fillId="0" borderId="10" xfId="38" quotePrefix="1" applyNumberFormat="1" applyFont="1" applyBorder="1" applyAlignment="1">
      <alignment horizontal="center" vertical="center" wrapText="1"/>
    </xf>
    <xf numFmtId="3" fontId="20" fillId="0" borderId="10" xfId="38" applyNumberFormat="1" applyFont="1" applyBorder="1" applyAlignment="1">
      <alignment horizontal="center" vertical="center" wrapText="1"/>
    </xf>
    <xf numFmtId="3" fontId="20" fillId="0" borderId="10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Fill="1" applyBorder="1" applyAlignment="1">
      <alignment horizontal="center"/>
    </xf>
    <xf numFmtId="0" fontId="18" fillId="0" borderId="10" xfId="38" applyFont="1" applyFill="1" applyBorder="1" applyAlignment="1">
      <alignment horizontal="center"/>
    </xf>
    <xf numFmtId="0" fontId="18" fillId="0" borderId="10" xfId="38" applyFont="1" applyFill="1" applyBorder="1" applyAlignment="1">
      <alignment horizontal="left"/>
    </xf>
    <xf numFmtId="3" fontId="18" fillId="0" borderId="13" xfId="38" quotePrefix="1" applyNumberFormat="1" applyFont="1" applyFill="1" applyBorder="1" applyAlignment="1">
      <alignment horizontal="center" vertical="center" wrapText="1"/>
    </xf>
    <xf numFmtId="0" fontId="20" fillId="0" borderId="10" xfId="39" applyFont="1" applyBorder="1" applyAlignment="1">
      <alignment horizontal="center"/>
    </xf>
    <xf numFmtId="0" fontId="20" fillId="0" borderId="10" xfId="39" applyFont="1" applyBorder="1" applyAlignment="1">
      <alignment horizontal="left" wrapText="1"/>
    </xf>
    <xf numFmtId="0" fontId="18" fillId="0" borderId="10" xfId="38" applyFont="1" applyFill="1" applyBorder="1" applyAlignment="1">
      <alignment horizontal="left" wrapText="1"/>
    </xf>
    <xf numFmtId="4" fontId="18" fillId="0" borderId="0" xfId="38" applyNumberFormat="1" applyFont="1" applyFill="1" applyBorder="1" applyAlignment="1">
      <alignment horizontal="right"/>
    </xf>
    <xf numFmtId="3" fontId="18" fillId="0" borderId="10" xfId="38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20" fillId="0" borderId="0" xfId="38" applyNumberFormat="1" applyFont="1" applyBorder="1"/>
    <xf numFmtId="3" fontId="20" fillId="0" borderId="0" xfId="38" applyNumberFormat="1" applyFont="1" applyBorder="1" applyAlignment="1">
      <alignment wrapText="1"/>
    </xf>
    <xf numFmtId="0" fontId="18" fillId="19" borderId="14" xfId="39" applyFont="1" applyFill="1" applyBorder="1" applyAlignment="1">
      <alignment horizontal="left"/>
    </xf>
    <xf numFmtId="0" fontId="18" fillId="19" borderId="15" xfId="39" applyFont="1" applyFill="1" applyBorder="1" applyAlignment="1">
      <alignment horizontal="left"/>
    </xf>
    <xf numFmtId="0" fontId="18" fillId="0" borderId="10" xfId="39" applyFont="1" applyBorder="1" applyAlignment="1">
      <alignment horizontal="center"/>
    </xf>
    <xf numFmtId="0" fontId="18" fillId="0" borderId="10" xfId="39" applyFont="1" applyBorder="1" applyAlignment="1">
      <alignment horizontal="left" wrapText="1"/>
    </xf>
    <xf numFmtId="0" fontId="18" fillId="0" borderId="10" xfId="39" applyFont="1" applyFill="1" applyBorder="1" applyAlignment="1">
      <alignment horizontal="center"/>
    </xf>
    <xf numFmtId="0" fontId="18" fillId="0" borderId="10" xfId="39" applyFont="1" applyFill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18" fillId="0" borderId="0" xfId="38" applyFont="1" applyFill="1" applyBorder="1" applyAlignment="1">
      <alignment horizontal="left"/>
    </xf>
    <xf numFmtId="0" fontId="29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/>
    <xf numFmtId="3" fontId="19" fillId="0" borderId="11" xfId="38" quotePrefix="1" applyNumberFormat="1" applyFont="1" applyBorder="1" applyAlignment="1"/>
    <xf numFmtId="3" fontId="19" fillId="0" borderId="12" xfId="38" applyNumberFormat="1" applyFont="1" applyBorder="1" applyAlignment="1"/>
    <xf numFmtId="0" fontId="25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2" fillId="0" borderId="14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center" wrapText="1"/>
    </xf>
    <xf numFmtId="0" fontId="32" fillId="0" borderId="16" xfId="0" quotePrefix="1" applyNumberFormat="1" applyFont="1" applyFill="1" applyBorder="1" applyAlignment="1" applyProtection="1">
      <alignment horizontal="left"/>
    </xf>
    <xf numFmtId="0" fontId="30" fillId="0" borderId="10" xfId="0" applyNumberFormat="1" applyFont="1" applyFill="1" applyBorder="1" applyAlignment="1" applyProtection="1">
      <alignment horizont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3" fontId="32" fillId="0" borderId="10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/>
    </xf>
    <xf numFmtId="0" fontId="26" fillId="0" borderId="16" xfId="0" applyNumberFormat="1" applyFont="1" applyFill="1" applyBorder="1" applyAlignment="1" applyProtection="1"/>
    <xf numFmtId="3" fontId="32" fillId="0" borderId="10" xfId="0" applyNumberFormat="1" applyFont="1" applyFill="1" applyBorder="1" applyAlignment="1" applyProtection="1">
      <alignment horizontal="right" wrapText="1"/>
    </xf>
    <xf numFmtId="3" fontId="32" fillId="0" borderId="14" xfId="0" applyNumberFormat="1" applyFont="1" applyBorder="1" applyAlignment="1">
      <alignment horizontal="right"/>
    </xf>
    <xf numFmtId="0" fontId="28" fillId="0" borderId="14" xfId="0" applyNumberFormat="1" applyFont="1" applyFill="1" applyBorder="1" applyAlignment="1" applyProtection="1">
      <alignment horizontal="left" wrapText="1"/>
    </xf>
    <xf numFmtId="0" fontId="28" fillId="0" borderId="14" xfId="0" quotePrefix="1" applyFont="1" applyBorder="1" applyAlignment="1">
      <alignment horizontal="left"/>
    </xf>
    <xf numFmtId="0" fontId="28" fillId="0" borderId="14" xfId="0" quotePrefix="1" applyNumberFormat="1" applyFont="1" applyFill="1" applyBorder="1" applyAlignment="1" applyProtection="1">
      <alignment horizontal="left" wrapText="1"/>
    </xf>
    <xf numFmtId="0" fontId="32" fillId="0" borderId="14" xfId="0" applyNumberFormat="1" applyFont="1" applyFill="1" applyBorder="1" applyAlignment="1" applyProtection="1">
      <alignment horizontal="left" wrapText="1"/>
    </xf>
    <xf numFmtId="0" fontId="28" fillId="0" borderId="16" xfId="0" applyNumberFormat="1" applyFont="1" applyFill="1" applyBorder="1" applyAlignment="1" applyProtection="1">
      <alignment horizontal="left" wrapText="1"/>
    </xf>
    <xf numFmtId="0" fontId="28" fillId="0" borderId="15" xfId="0" applyNumberFormat="1" applyFont="1" applyFill="1" applyBorder="1" applyAlignment="1" applyProtection="1">
      <alignment horizontal="left" wrapText="1"/>
    </xf>
    <xf numFmtId="0" fontId="28" fillId="0" borderId="16" xfId="0" quotePrefix="1" applyFont="1" applyBorder="1" applyAlignment="1">
      <alignment horizontal="left"/>
    </xf>
    <xf numFmtId="0" fontId="28" fillId="0" borderId="15" xfId="0" quotePrefix="1" applyFont="1" applyBorder="1" applyAlignment="1">
      <alignment horizontal="left"/>
    </xf>
    <xf numFmtId="0" fontId="28" fillId="0" borderId="16" xfId="0" quotePrefix="1" applyNumberFormat="1" applyFont="1" applyFill="1" applyBorder="1" applyAlignment="1" applyProtection="1">
      <alignment horizontal="left" wrapText="1"/>
    </xf>
    <xf numFmtId="0" fontId="28" fillId="0" borderId="15" xfId="0" quotePrefix="1" applyNumberFormat="1" applyFont="1" applyFill="1" applyBorder="1" applyAlignment="1" applyProtection="1">
      <alignment horizontal="left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left" wrapText="1"/>
    </xf>
    <xf numFmtId="0" fontId="32" fillId="0" borderId="15" xfId="0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 wrapText="1"/>
    </xf>
    <xf numFmtId="0" fontId="32" fillId="0" borderId="0" xfId="0" quotePrefix="1" applyFont="1" applyBorder="1" applyAlignment="1">
      <alignment horizontal="center" wrapText="1"/>
    </xf>
    <xf numFmtId="0" fontId="32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17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wrapText="1"/>
    </xf>
    <xf numFmtId="3" fontId="32" fillId="0" borderId="0" xfId="0" applyNumberFormat="1" applyFont="1" applyBorder="1" applyAlignment="1">
      <alignment horizontal="right"/>
    </xf>
    <xf numFmtId="0" fontId="28" fillId="0" borderId="0" xfId="0" quotePrefix="1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/>
    </xf>
    <xf numFmtId="0" fontId="32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41" fontId="18" fillId="19" borderId="10" xfId="28" applyFont="1" applyFill="1" applyBorder="1" applyAlignment="1">
      <alignment horizontal="right"/>
    </xf>
    <xf numFmtId="41" fontId="18" fillId="0" borderId="10" xfId="28" applyFont="1" applyFill="1" applyBorder="1" applyAlignment="1">
      <alignment horizontal="right"/>
    </xf>
    <xf numFmtId="41" fontId="34" fillId="0" borderId="10" xfId="28" applyFont="1" applyBorder="1"/>
    <xf numFmtId="41" fontId="0" fillId="0" borderId="10" xfId="28" applyFont="1" applyBorder="1"/>
    <xf numFmtId="41" fontId="35" fillId="0" borderId="10" xfId="28" applyFont="1" applyBorder="1"/>
    <xf numFmtId="41" fontId="35" fillId="19" borderId="10" xfId="28" applyFont="1" applyFill="1" applyBorder="1"/>
    <xf numFmtId="41" fontId="23" fillId="0" borderId="10" xfId="28" applyFont="1" applyBorder="1"/>
    <xf numFmtId="41" fontId="35" fillId="0" borderId="10" xfId="28" applyFont="1" applyBorder="1" applyAlignment="1"/>
    <xf numFmtId="0" fontId="0" fillId="0" borderId="0" xfId="0" applyAlignment="1">
      <alignment horizontal="center"/>
    </xf>
    <xf numFmtId="0" fontId="4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3" fontId="30" fillId="0" borderId="10" xfId="38" quotePrefix="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164" fontId="0" fillId="0" borderId="10" xfId="45" applyNumberFormat="1" applyFont="1" applyBorder="1"/>
    <xf numFmtId="164" fontId="0" fillId="0" borderId="10" xfId="45" applyNumberFormat="1" applyFont="1" applyBorder="1" applyAlignment="1">
      <alignment vertical="top"/>
    </xf>
    <xf numFmtId="164" fontId="40" fillId="0" borderId="10" xfId="45" applyNumberFormat="1" applyFont="1" applyBorder="1"/>
    <xf numFmtId="164" fontId="0" fillId="0" borderId="10" xfId="0" applyNumberFormat="1" applyBorder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center" wrapText="1"/>
    </xf>
    <xf numFmtId="3" fontId="19" fillId="0" borderId="0" xfId="38" quotePrefix="1" applyNumberFormat="1" applyFont="1" applyBorder="1" applyAlignment="1">
      <alignment horizontal="left"/>
    </xf>
    <xf numFmtId="3" fontId="19" fillId="0" borderId="0" xfId="38" applyNumberFormat="1" applyFont="1" applyBorder="1" applyAlignment="1">
      <alignment horizontal="left"/>
    </xf>
    <xf numFmtId="0" fontId="18" fillId="0" borderId="14" xfId="38" applyFont="1" applyFill="1" applyBorder="1" applyAlignment="1">
      <alignment horizontal="left" wrapText="1"/>
    </xf>
    <xf numFmtId="0" fontId="18" fillId="0" borderId="15" xfId="38" applyFont="1" applyFill="1" applyBorder="1" applyAlignment="1">
      <alignment horizontal="left" wrapText="1"/>
    </xf>
    <xf numFmtId="0" fontId="36" fillId="0" borderId="0" xfId="0" applyFont="1" applyAlignment="1">
      <alignment horizontal="left"/>
    </xf>
    <xf numFmtId="0" fontId="18" fillId="18" borderId="14" xfId="39" applyFont="1" applyFill="1" applyBorder="1" applyAlignment="1">
      <alignment horizontal="left" wrapText="1"/>
    </xf>
    <xf numFmtId="0" fontId="18" fillId="18" borderId="15" xfId="39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37" fillId="0" borderId="0" xfId="38" applyFont="1" applyFill="1" applyBorder="1" applyAlignment="1">
      <alignment horizontal="left"/>
    </xf>
    <xf numFmtId="0" fontId="18" fillId="19" borderId="14" xfId="39" applyFont="1" applyFill="1" applyBorder="1" applyAlignment="1">
      <alignment horizontal="left" wrapText="1"/>
    </xf>
    <xf numFmtId="0" fontId="18" fillId="19" borderId="15" xfId="39" applyFont="1" applyFill="1" applyBorder="1" applyAlignment="1">
      <alignment horizontal="left" wrapText="1"/>
    </xf>
    <xf numFmtId="0" fontId="18" fillId="0" borderId="14" xfId="39" applyFont="1" applyFill="1" applyBorder="1" applyAlignment="1">
      <alignment horizontal="left" wrapText="1"/>
    </xf>
    <xf numFmtId="0" fontId="18" fillId="0" borderId="15" xfId="39" applyFont="1" applyFill="1" applyBorder="1" applyAlignment="1">
      <alignment horizontal="left" wrapText="1"/>
    </xf>
    <xf numFmtId="0" fontId="22" fillId="0" borderId="0" xfId="38" applyNumberFormat="1" applyFont="1" applyFill="1" applyBorder="1" applyAlignment="1" applyProtection="1">
      <alignment horizontal="center" vertical="center"/>
    </xf>
    <xf numFmtId="0" fontId="18" fillId="0" borderId="0" xfId="38" applyFont="1" applyBorder="1" applyAlignment="1">
      <alignment horizontal="right"/>
    </xf>
    <xf numFmtId="0" fontId="18" fillId="0" borderId="18" xfId="38" applyFont="1" applyBorder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/>
    <xf numFmtId="1" fontId="27" fillId="0" borderId="10" xfId="0" applyNumberFormat="1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[0]" xfId="28" builtinId="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_zbirna 2008-------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20" sqref="I20"/>
    </sheetView>
  </sheetViews>
  <sheetFormatPr defaultRowHeight="15" x14ac:dyDescent="0.25"/>
  <cols>
    <col min="1" max="1" width="32" customWidth="1"/>
    <col min="6" max="6" width="15.42578125" customWidth="1"/>
    <col min="7" max="7" width="14.85546875" customWidth="1"/>
    <col min="8" max="8" width="15.7109375" customWidth="1"/>
  </cols>
  <sheetData>
    <row r="1" spans="1:8" ht="18" x14ac:dyDescent="0.25">
      <c r="A1" s="80"/>
      <c r="B1" s="80"/>
      <c r="C1" s="80"/>
      <c r="D1" s="80"/>
      <c r="E1" s="80"/>
      <c r="F1" s="80"/>
      <c r="G1" s="80"/>
      <c r="H1" s="80"/>
    </row>
    <row r="2" spans="1:8" ht="18.75" x14ac:dyDescent="0.3">
      <c r="A2" s="117" t="s">
        <v>76</v>
      </c>
      <c r="B2" s="117"/>
      <c r="C2" s="117"/>
      <c r="D2" s="117"/>
      <c r="E2" s="80"/>
      <c r="F2" s="80"/>
      <c r="G2" s="45"/>
      <c r="H2" s="45"/>
    </row>
    <row r="3" spans="1:8" ht="18.75" x14ac:dyDescent="0.3">
      <c r="A3" s="118" t="s">
        <v>77</v>
      </c>
      <c r="B3" s="118"/>
      <c r="C3" s="118"/>
      <c r="D3" s="80"/>
      <c r="E3" s="80"/>
      <c r="F3" s="80"/>
      <c r="G3" s="80"/>
      <c r="H3" s="46"/>
    </row>
    <row r="4" spans="1:8" ht="18" x14ac:dyDescent="0.25">
      <c r="A4" s="49"/>
      <c r="B4" s="50"/>
      <c r="C4" s="50"/>
      <c r="D4" s="50"/>
      <c r="E4" s="50"/>
      <c r="F4" s="46"/>
      <c r="G4" s="46"/>
      <c r="H4" s="46"/>
    </row>
    <row r="5" spans="1:8" ht="6.75" customHeight="1" x14ac:dyDescent="0.25">
      <c r="A5" s="75"/>
      <c r="B5" s="75"/>
      <c r="C5" s="75"/>
      <c r="D5" s="76"/>
      <c r="E5" s="77"/>
      <c r="F5" s="78"/>
      <c r="G5" s="78"/>
      <c r="H5" s="79"/>
    </row>
    <row r="6" spans="1:8" ht="57" customHeight="1" x14ac:dyDescent="0.25">
      <c r="A6" s="114" t="s">
        <v>126</v>
      </c>
      <c r="B6" s="114"/>
      <c r="C6" s="114"/>
      <c r="D6" s="114"/>
      <c r="E6" s="114"/>
      <c r="F6" s="114"/>
      <c r="G6" s="114"/>
      <c r="H6" s="114"/>
    </row>
    <row r="7" spans="1:8" ht="15.75" customHeight="1" x14ac:dyDescent="0.25">
      <c r="A7" s="114"/>
      <c r="B7" s="114"/>
      <c r="C7" s="114"/>
      <c r="D7" s="114"/>
      <c r="E7" s="114"/>
      <c r="F7" s="114"/>
      <c r="G7" s="116"/>
      <c r="H7" s="116"/>
    </row>
    <row r="8" spans="1:8" ht="6" customHeight="1" x14ac:dyDescent="0.25">
      <c r="A8" s="114"/>
      <c r="B8" s="114"/>
      <c r="C8" s="114"/>
      <c r="D8" s="114"/>
      <c r="E8" s="114"/>
      <c r="F8" s="114"/>
      <c r="G8" s="114"/>
      <c r="H8" s="115"/>
    </row>
    <row r="9" spans="1:8" ht="6" customHeight="1" x14ac:dyDescent="0.25">
      <c r="A9" s="49"/>
      <c r="B9" s="50"/>
      <c r="C9" s="50"/>
      <c r="D9" s="50"/>
      <c r="E9" s="50"/>
      <c r="F9" s="46"/>
      <c r="G9" s="46"/>
      <c r="H9" s="46"/>
    </row>
    <row r="10" spans="1:8" ht="46.5" customHeight="1" x14ac:dyDescent="0.25">
      <c r="A10" s="51"/>
      <c r="B10" s="52"/>
      <c r="C10" s="52"/>
      <c r="D10" s="53"/>
      <c r="E10" s="54"/>
      <c r="F10" s="55" t="s">
        <v>92</v>
      </c>
      <c r="G10" s="55" t="s">
        <v>93</v>
      </c>
      <c r="H10" s="56" t="s">
        <v>94</v>
      </c>
    </row>
    <row r="11" spans="1:8" ht="20.25" customHeight="1" x14ac:dyDescent="0.25">
      <c r="A11" s="62" t="s">
        <v>95</v>
      </c>
      <c r="B11" s="66"/>
      <c r="C11" s="66"/>
      <c r="D11" s="66"/>
      <c r="E11" s="67"/>
      <c r="F11" s="57">
        <v>12496399</v>
      </c>
      <c r="G11" s="57">
        <v>12103100</v>
      </c>
      <c r="H11" s="57">
        <v>12103100</v>
      </c>
    </row>
    <row r="12" spans="1:8" ht="15.75" customHeight="1" x14ac:dyDescent="0.25">
      <c r="A12" s="62" t="s">
        <v>96</v>
      </c>
      <c r="B12" s="66"/>
      <c r="C12" s="66"/>
      <c r="D12" s="66"/>
      <c r="E12" s="67"/>
      <c r="F12" s="57">
        <v>12433499</v>
      </c>
      <c r="G12" s="57">
        <v>12040200</v>
      </c>
      <c r="H12" s="57">
        <v>12040200</v>
      </c>
    </row>
    <row r="13" spans="1:8" ht="15.75" x14ac:dyDescent="0.25">
      <c r="A13" s="63" t="s">
        <v>97</v>
      </c>
      <c r="B13" s="68"/>
      <c r="C13" s="68"/>
      <c r="D13" s="68"/>
      <c r="E13" s="69"/>
      <c r="F13" s="57">
        <v>62900</v>
      </c>
      <c r="G13" s="57">
        <v>62900</v>
      </c>
      <c r="H13" s="57">
        <v>62900</v>
      </c>
    </row>
    <row r="14" spans="1:8" ht="15.75" x14ac:dyDescent="0.25">
      <c r="A14" s="58" t="s">
        <v>98</v>
      </c>
      <c r="B14" s="59"/>
      <c r="C14" s="59"/>
      <c r="D14" s="59"/>
      <c r="E14" s="59"/>
      <c r="F14" s="57">
        <v>12496399</v>
      </c>
      <c r="G14" s="57">
        <v>12103100</v>
      </c>
      <c r="H14" s="57">
        <v>12103100</v>
      </c>
    </row>
    <row r="15" spans="1:8" ht="15.75" customHeight="1" x14ac:dyDescent="0.25">
      <c r="A15" s="64" t="s">
        <v>99</v>
      </c>
      <c r="B15" s="70"/>
      <c r="C15" s="70"/>
      <c r="D15" s="70"/>
      <c r="E15" s="71"/>
      <c r="F15" s="60">
        <v>12433499</v>
      </c>
      <c r="G15" s="57">
        <v>12040200</v>
      </c>
      <c r="H15" s="57">
        <v>12040200</v>
      </c>
    </row>
    <row r="16" spans="1:8" ht="15.75" x14ac:dyDescent="0.25">
      <c r="A16" s="63" t="s">
        <v>100</v>
      </c>
      <c r="B16" s="68"/>
      <c r="C16" s="68"/>
      <c r="D16" s="68"/>
      <c r="E16" s="69"/>
      <c r="F16" s="60">
        <v>62900</v>
      </c>
      <c r="G16" s="57">
        <v>62900</v>
      </c>
      <c r="H16" s="57">
        <v>62900</v>
      </c>
    </row>
    <row r="17" spans="1:8" ht="21" customHeight="1" x14ac:dyDescent="0.25">
      <c r="A17" s="64" t="s">
        <v>101</v>
      </c>
      <c r="B17" s="70"/>
      <c r="C17" s="70"/>
      <c r="D17" s="70"/>
      <c r="E17" s="71"/>
      <c r="F17" s="60">
        <v>0</v>
      </c>
      <c r="G17" s="60">
        <v>0</v>
      </c>
      <c r="H17" s="60">
        <v>0</v>
      </c>
    </row>
    <row r="18" spans="1:8" ht="16.5" customHeight="1" x14ac:dyDescent="0.25">
      <c r="A18" s="72"/>
      <c r="B18" s="72"/>
      <c r="C18" s="72"/>
      <c r="D18" s="72"/>
      <c r="E18" s="72"/>
      <c r="F18" s="72"/>
      <c r="G18" s="72"/>
      <c r="H18" s="72"/>
    </row>
    <row r="19" spans="1:8" ht="42.75" customHeight="1" x14ac:dyDescent="0.25">
      <c r="A19" s="51"/>
      <c r="B19" s="52"/>
      <c r="C19" s="52"/>
      <c r="D19" s="53"/>
      <c r="E19" s="54"/>
      <c r="F19" s="55" t="s">
        <v>92</v>
      </c>
      <c r="G19" s="55" t="s">
        <v>93</v>
      </c>
      <c r="H19" s="56" t="s">
        <v>94</v>
      </c>
    </row>
    <row r="20" spans="1:8" ht="35.25" customHeight="1" x14ac:dyDescent="0.25">
      <c r="A20" s="65" t="s">
        <v>102</v>
      </c>
      <c r="B20" s="73"/>
      <c r="C20" s="73"/>
      <c r="D20" s="73"/>
      <c r="E20" s="74"/>
      <c r="F20" s="61">
        <v>170000</v>
      </c>
      <c r="G20" s="61">
        <v>170000</v>
      </c>
      <c r="H20" s="60">
        <v>170000</v>
      </c>
    </row>
    <row r="21" spans="1:8" ht="18" x14ac:dyDescent="0.25">
      <c r="A21" s="81"/>
      <c r="B21" s="81"/>
      <c r="C21" s="81"/>
      <c r="D21" s="81"/>
      <c r="E21" s="81"/>
      <c r="F21" s="81"/>
      <c r="G21" s="81"/>
      <c r="H21" s="81"/>
    </row>
    <row r="22" spans="1:8" ht="41.25" customHeight="1" x14ac:dyDescent="0.25">
      <c r="A22" s="75"/>
      <c r="B22" s="75"/>
      <c r="C22" s="75"/>
      <c r="D22" s="76"/>
      <c r="E22" s="77"/>
      <c r="F22" s="78"/>
      <c r="G22" s="78"/>
      <c r="H22" s="79"/>
    </row>
    <row r="23" spans="1:8" ht="36.75" customHeight="1" x14ac:dyDescent="0.25">
      <c r="A23" s="82"/>
      <c r="B23" s="82"/>
      <c r="C23" s="82"/>
      <c r="D23" s="82"/>
      <c r="E23" s="82"/>
      <c r="F23" s="83"/>
      <c r="G23" s="83"/>
      <c r="H23" s="83"/>
    </row>
    <row r="24" spans="1:8" ht="48" customHeight="1" x14ac:dyDescent="0.25">
      <c r="A24" s="82"/>
      <c r="B24" s="82"/>
      <c r="C24" s="82"/>
      <c r="D24" s="82"/>
      <c r="E24" s="82"/>
      <c r="F24" s="83"/>
      <c r="G24" s="83"/>
      <c r="H24" s="83"/>
    </row>
    <row r="25" spans="1:8" ht="24.75" customHeight="1" x14ac:dyDescent="0.25">
      <c r="A25" s="84"/>
      <c r="B25" s="84"/>
      <c r="C25" s="84"/>
      <c r="D25" s="84"/>
      <c r="E25" s="84"/>
      <c r="F25" s="83"/>
      <c r="G25" s="83"/>
      <c r="H25" s="83"/>
    </row>
    <row r="26" spans="1:8" ht="18" x14ac:dyDescent="0.25">
      <c r="A26" s="85"/>
      <c r="B26" s="86"/>
      <c r="C26" s="87"/>
      <c r="D26" s="88"/>
      <c r="E26" s="86"/>
      <c r="F26" s="89"/>
      <c r="G26" s="89"/>
      <c r="H26" s="89"/>
    </row>
    <row r="27" spans="1:8" ht="32.25" customHeight="1" x14ac:dyDescent="0.25">
      <c r="A27" s="84"/>
      <c r="B27" s="84"/>
      <c r="C27" s="84"/>
      <c r="D27" s="84"/>
      <c r="E27" s="84"/>
      <c r="F27" s="83"/>
      <c r="G27" s="83"/>
      <c r="H27" s="83"/>
    </row>
  </sheetData>
  <mergeCells count="5">
    <mergeCell ref="A8:H8"/>
    <mergeCell ref="A7:H7"/>
    <mergeCell ref="A6:H6"/>
    <mergeCell ref="A2:D2"/>
    <mergeCell ref="A3:C3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70" workbookViewId="0">
      <selection activeCell="A109" sqref="A109"/>
    </sheetView>
  </sheetViews>
  <sheetFormatPr defaultRowHeight="15" x14ac:dyDescent="0.25"/>
  <cols>
    <col min="1" max="1" width="7.7109375" customWidth="1"/>
    <col min="2" max="2" width="31.85546875" customWidth="1"/>
    <col min="3" max="3" width="15.5703125" customWidth="1"/>
    <col min="4" max="4" width="14.85546875" customWidth="1"/>
    <col min="5" max="5" width="15.140625" customWidth="1"/>
    <col min="6" max="6" width="12.7109375" customWidth="1"/>
    <col min="7" max="7" width="12.5703125" customWidth="1"/>
    <col min="8" max="8" width="11.42578125" customWidth="1"/>
    <col min="9" max="9" width="12.5703125" customWidth="1"/>
    <col min="10" max="10" width="12.7109375" customWidth="1"/>
    <col min="11" max="11" width="17" customWidth="1"/>
    <col min="12" max="12" width="16.5703125" customWidth="1"/>
    <col min="13" max="13" width="10.28515625" customWidth="1"/>
    <col min="14" max="14" width="10" customWidth="1"/>
  </cols>
  <sheetData>
    <row r="1" spans="1:14" ht="13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5"/>
      <c r="L1" s="5"/>
      <c r="M1" s="4"/>
    </row>
    <row r="2" spans="1:14" ht="19.5" thickBot="1" x14ac:dyDescent="0.35">
      <c r="A2" s="8" t="s">
        <v>76</v>
      </c>
      <c r="B2" s="13"/>
      <c r="C2" s="31"/>
      <c r="D2" s="32"/>
    </row>
    <row r="3" spans="1:14" ht="19.5" thickBot="1" x14ac:dyDescent="0.35">
      <c r="A3" s="9" t="s">
        <v>77</v>
      </c>
      <c r="B3" s="10"/>
      <c r="C3" s="31"/>
      <c r="D3" s="32"/>
      <c r="E3" s="12"/>
      <c r="F3" s="12"/>
      <c r="G3" s="12"/>
      <c r="H3" s="12"/>
      <c r="I3" s="12"/>
      <c r="J3" s="12"/>
      <c r="K3" s="12"/>
      <c r="L3" s="12"/>
    </row>
    <row r="4" spans="1:14" ht="12" customHeight="1" x14ac:dyDescent="0.25">
      <c r="E4" s="11"/>
      <c r="F4" s="11"/>
      <c r="G4" s="11"/>
      <c r="H4" s="11"/>
      <c r="I4" s="11"/>
      <c r="J4" s="11"/>
      <c r="K4" s="11"/>
      <c r="L4" s="11"/>
    </row>
    <row r="5" spans="1:14" ht="24" customHeight="1" x14ac:dyDescent="0.2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4" ht="18.75" customHeight="1" x14ac:dyDescent="0.25"/>
    <row r="7" spans="1:14" ht="18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133" t="s">
        <v>1</v>
      </c>
      <c r="L7" s="133"/>
      <c r="M7" s="132"/>
      <c r="N7" s="132"/>
    </row>
    <row r="8" spans="1:14" ht="126" x14ac:dyDescent="0.25">
      <c r="A8" s="14" t="s">
        <v>2</v>
      </c>
      <c r="B8" s="14" t="s">
        <v>3</v>
      </c>
      <c r="C8" s="15" t="s">
        <v>74</v>
      </c>
      <c r="D8" s="16" t="s">
        <v>11</v>
      </c>
      <c r="E8" s="16" t="s">
        <v>10</v>
      </c>
      <c r="F8" s="16" t="s">
        <v>4</v>
      </c>
      <c r="G8" s="16" t="s">
        <v>5</v>
      </c>
      <c r="H8" s="16" t="s">
        <v>6</v>
      </c>
      <c r="I8" s="16" t="s">
        <v>7</v>
      </c>
      <c r="J8" s="24" t="s">
        <v>75</v>
      </c>
      <c r="K8" s="24" t="s">
        <v>8</v>
      </c>
      <c r="L8" s="29" t="s">
        <v>9</v>
      </c>
      <c r="M8" s="1"/>
      <c r="N8" s="1"/>
    </row>
    <row r="9" spans="1:14" ht="15.75" x14ac:dyDescent="0.25">
      <c r="A9" s="17">
        <v>1</v>
      </c>
      <c r="B9" s="17">
        <v>2</v>
      </c>
      <c r="C9" s="18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20">
        <v>11</v>
      </c>
      <c r="L9" s="20">
        <v>12</v>
      </c>
      <c r="M9" s="2"/>
      <c r="N9" s="2"/>
    </row>
    <row r="10" spans="1:14" ht="33.75" customHeight="1" x14ac:dyDescent="0.25">
      <c r="A10" s="127" t="s">
        <v>62</v>
      </c>
      <c r="B10" s="128"/>
      <c r="C10" s="90">
        <f>D10+E10+F10+G10+H10+I10+J10</f>
        <v>12209499</v>
      </c>
      <c r="D10" s="90">
        <f t="shared" ref="D10:J10" si="0">D11+D56</f>
        <v>1439908</v>
      </c>
      <c r="E10" s="90">
        <f t="shared" si="0"/>
        <v>9829000</v>
      </c>
      <c r="F10" s="90">
        <f t="shared" si="0"/>
        <v>330040</v>
      </c>
      <c r="G10" s="90">
        <f t="shared" si="0"/>
        <v>207952</v>
      </c>
      <c r="H10" s="90">
        <f t="shared" si="0"/>
        <v>4000</v>
      </c>
      <c r="I10" s="90">
        <f t="shared" si="0"/>
        <v>5300</v>
      </c>
      <c r="J10" s="90">
        <f t="shared" si="0"/>
        <v>393299</v>
      </c>
      <c r="K10" s="90">
        <f>C10-J10</f>
        <v>11816200</v>
      </c>
      <c r="L10" s="90">
        <f>C10-J10</f>
        <v>11816200</v>
      </c>
      <c r="M10" s="28"/>
      <c r="N10" s="28"/>
    </row>
    <row r="11" spans="1:14" ht="15.75" customHeight="1" x14ac:dyDescent="0.25">
      <c r="A11" s="129" t="s">
        <v>72</v>
      </c>
      <c r="B11" s="130"/>
      <c r="C11" s="90">
        <f t="shared" ref="C11:C74" si="1">D11+E11+F11+G11+H11+I11+J11</f>
        <v>12150499</v>
      </c>
      <c r="D11" s="91">
        <f>D12+D22+D51</f>
        <v>1406208</v>
      </c>
      <c r="E11" s="91">
        <f t="shared" ref="E11:J11" si="2">E12+E22+E51</f>
        <v>9829000</v>
      </c>
      <c r="F11" s="91">
        <f t="shared" si="2"/>
        <v>330040</v>
      </c>
      <c r="G11" s="91">
        <f t="shared" si="2"/>
        <v>191952</v>
      </c>
      <c r="H11" s="91">
        <f t="shared" si="2"/>
        <v>0</v>
      </c>
      <c r="I11" s="91">
        <f t="shared" si="2"/>
        <v>0</v>
      </c>
      <c r="J11" s="91">
        <f t="shared" si="2"/>
        <v>393299</v>
      </c>
      <c r="K11" s="90">
        <f t="shared" ref="K11:K74" si="3">C11-J11</f>
        <v>11757200</v>
      </c>
      <c r="L11" s="90">
        <f t="shared" ref="L11:L74" si="4">C11-J11</f>
        <v>11757200</v>
      </c>
      <c r="M11" s="28"/>
      <c r="N11" s="28"/>
    </row>
    <row r="12" spans="1:14" ht="15.75" x14ac:dyDescent="0.25">
      <c r="A12" s="41">
        <v>31</v>
      </c>
      <c r="B12" s="42" t="s">
        <v>12</v>
      </c>
      <c r="C12" s="90">
        <f t="shared" si="1"/>
        <v>9825900</v>
      </c>
      <c r="D12" s="92">
        <v>0</v>
      </c>
      <c r="E12" s="92">
        <f t="shared" ref="E12:J12" si="5">E13+E17+E19</f>
        <v>9792600</v>
      </c>
      <c r="F12" s="92">
        <f t="shared" si="5"/>
        <v>33300</v>
      </c>
      <c r="G12" s="92">
        <f t="shared" si="5"/>
        <v>0</v>
      </c>
      <c r="H12" s="92">
        <f t="shared" si="5"/>
        <v>0</v>
      </c>
      <c r="I12" s="92">
        <f t="shared" si="5"/>
        <v>0</v>
      </c>
      <c r="J12" s="92">
        <f t="shared" si="5"/>
        <v>0</v>
      </c>
      <c r="K12" s="90">
        <f t="shared" si="3"/>
        <v>9825900</v>
      </c>
      <c r="L12" s="90">
        <f t="shared" si="4"/>
        <v>9825900</v>
      </c>
      <c r="M12" s="6"/>
      <c r="N12" s="6"/>
    </row>
    <row r="13" spans="1:14" ht="15.75" x14ac:dyDescent="0.25">
      <c r="A13" s="39">
        <v>311</v>
      </c>
      <c r="B13" s="40" t="s">
        <v>13</v>
      </c>
      <c r="C13" s="90">
        <f t="shared" si="1"/>
        <v>8204600</v>
      </c>
      <c r="D13" s="94">
        <f t="shared" ref="D13:J13" si="6">D14+D15+D16</f>
        <v>0</v>
      </c>
      <c r="E13" s="97">
        <f t="shared" si="6"/>
        <v>8176100</v>
      </c>
      <c r="F13" s="97">
        <f t="shared" si="6"/>
        <v>28500</v>
      </c>
      <c r="G13" s="94">
        <f t="shared" si="6"/>
        <v>0</v>
      </c>
      <c r="H13" s="94">
        <f t="shared" si="6"/>
        <v>0</v>
      </c>
      <c r="I13" s="94">
        <f t="shared" si="6"/>
        <v>0</v>
      </c>
      <c r="J13" s="94">
        <f t="shared" si="6"/>
        <v>0</v>
      </c>
      <c r="K13" s="90">
        <f t="shared" si="3"/>
        <v>8204600</v>
      </c>
      <c r="L13" s="90">
        <f t="shared" si="4"/>
        <v>8204600</v>
      </c>
      <c r="M13" s="6"/>
      <c r="N13" s="6"/>
    </row>
    <row r="14" spans="1:14" ht="15.75" x14ac:dyDescent="0.25">
      <c r="A14" s="41">
        <v>3111</v>
      </c>
      <c r="B14" s="42" t="s">
        <v>14</v>
      </c>
      <c r="C14" s="90">
        <f t="shared" si="1"/>
        <v>8023500</v>
      </c>
      <c r="D14" s="93">
        <v>0</v>
      </c>
      <c r="E14" s="93">
        <v>7995000</v>
      </c>
      <c r="F14" s="93">
        <v>28500</v>
      </c>
      <c r="G14" s="93">
        <v>0</v>
      </c>
      <c r="H14" s="93">
        <v>0</v>
      </c>
      <c r="I14" s="93">
        <v>0</v>
      </c>
      <c r="J14" s="93">
        <v>0</v>
      </c>
      <c r="K14" s="90">
        <f t="shared" si="3"/>
        <v>8023500</v>
      </c>
      <c r="L14" s="90">
        <f t="shared" si="4"/>
        <v>8023500</v>
      </c>
      <c r="M14" s="6"/>
      <c r="N14" s="6"/>
    </row>
    <row r="15" spans="1:14" ht="15.75" x14ac:dyDescent="0.25">
      <c r="A15" s="41">
        <v>3113</v>
      </c>
      <c r="B15" s="42" t="s">
        <v>15</v>
      </c>
      <c r="C15" s="90">
        <f t="shared" si="1"/>
        <v>179000</v>
      </c>
      <c r="D15" s="93">
        <v>0</v>
      </c>
      <c r="E15" s="93">
        <v>179000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0">
        <f t="shared" si="3"/>
        <v>179000</v>
      </c>
      <c r="L15" s="90">
        <f t="shared" si="4"/>
        <v>179000</v>
      </c>
      <c r="M15" s="6"/>
      <c r="N15" s="6"/>
    </row>
    <row r="16" spans="1:14" ht="15.75" x14ac:dyDescent="0.25">
      <c r="A16" s="41">
        <v>3114</v>
      </c>
      <c r="B16" s="42" t="s">
        <v>16</v>
      </c>
      <c r="C16" s="90">
        <f t="shared" si="1"/>
        <v>2100</v>
      </c>
      <c r="D16" s="93">
        <v>0</v>
      </c>
      <c r="E16" s="93">
        <v>2100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0">
        <f t="shared" si="3"/>
        <v>2100</v>
      </c>
      <c r="L16" s="90">
        <f t="shared" si="4"/>
        <v>2100</v>
      </c>
      <c r="M16" s="6"/>
      <c r="N16" s="6"/>
    </row>
    <row r="17" spans="1:14" ht="15.75" x14ac:dyDescent="0.25">
      <c r="A17" s="39">
        <v>312</v>
      </c>
      <c r="B17" s="40" t="s">
        <v>17</v>
      </c>
      <c r="C17" s="90">
        <f t="shared" si="1"/>
        <v>210000</v>
      </c>
      <c r="D17" s="94">
        <f>D18</f>
        <v>0</v>
      </c>
      <c r="E17" s="94">
        <f t="shared" ref="E17:J17" si="7">E18</f>
        <v>210000</v>
      </c>
      <c r="F17" s="94">
        <f t="shared" si="7"/>
        <v>0</v>
      </c>
      <c r="G17" s="94">
        <f t="shared" si="7"/>
        <v>0</v>
      </c>
      <c r="H17" s="94">
        <f t="shared" si="7"/>
        <v>0</v>
      </c>
      <c r="I17" s="94">
        <f t="shared" si="7"/>
        <v>0</v>
      </c>
      <c r="J17" s="94">
        <f t="shared" si="7"/>
        <v>0</v>
      </c>
      <c r="K17" s="90">
        <f t="shared" si="3"/>
        <v>210000</v>
      </c>
      <c r="L17" s="90">
        <f t="shared" si="4"/>
        <v>210000</v>
      </c>
      <c r="M17" s="6"/>
      <c r="N17" s="6"/>
    </row>
    <row r="18" spans="1:14" ht="15.75" x14ac:dyDescent="0.25">
      <c r="A18" s="41">
        <v>3121</v>
      </c>
      <c r="B18" s="42" t="s">
        <v>17</v>
      </c>
      <c r="C18" s="90">
        <f t="shared" si="1"/>
        <v>210000</v>
      </c>
      <c r="D18" s="93">
        <v>0</v>
      </c>
      <c r="E18" s="93">
        <v>210000</v>
      </c>
      <c r="F18" s="93">
        <v>0</v>
      </c>
      <c r="G18" s="93"/>
      <c r="H18" s="93"/>
      <c r="I18" s="93"/>
      <c r="J18" s="93"/>
      <c r="K18" s="90">
        <f t="shared" si="3"/>
        <v>210000</v>
      </c>
      <c r="L18" s="90">
        <f t="shared" si="4"/>
        <v>210000</v>
      </c>
      <c r="M18" s="6"/>
      <c r="N18" s="6"/>
    </row>
    <row r="19" spans="1:14" ht="15.75" x14ac:dyDescent="0.25">
      <c r="A19" s="39">
        <v>313</v>
      </c>
      <c r="B19" s="40" t="s">
        <v>18</v>
      </c>
      <c r="C19" s="90">
        <f t="shared" si="1"/>
        <v>1411300</v>
      </c>
      <c r="D19" s="94">
        <f t="shared" ref="D19:J19" si="8">D20+D21</f>
        <v>0</v>
      </c>
      <c r="E19" s="94">
        <f t="shared" si="8"/>
        <v>1406500</v>
      </c>
      <c r="F19" s="94">
        <f t="shared" si="8"/>
        <v>4800</v>
      </c>
      <c r="G19" s="94">
        <f t="shared" si="8"/>
        <v>0</v>
      </c>
      <c r="H19" s="94">
        <f t="shared" si="8"/>
        <v>0</v>
      </c>
      <c r="I19" s="94">
        <f t="shared" si="8"/>
        <v>0</v>
      </c>
      <c r="J19" s="94">
        <f t="shared" si="8"/>
        <v>0</v>
      </c>
      <c r="K19" s="90">
        <f t="shared" si="3"/>
        <v>1411300</v>
      </c>
      <c r="L19" s="90">
        <f t="shared" si="4"/>
        <v>1411300</v>
      </c>
      <c r="M19" s="6"/>
      <c r="N19" s="6"/>
    </row>
    <row r="20" spans="1:14" ht="31.5" x14ac:dyDescent="0.25">
      <c r="A20" s="41">
        <v>3132</v>
      </c>
      <c r="B20" s="43" t="s">
        <v>19</v>
      </c>
      <c r="C20" s="90">
        <f t="shared" si="1"/>
        <v>1271800</v>
      </c>
      <c r="D20" s="93">
        <v>0</v>
      </c>
      <c r="E20" s="93">
        <v>1267500</v>
      </c>
      <c r="F20" s="93">
        <v>4300</v>
      </c>
      <c r="G20" s="93">
        <v>0</v>
      </c>
      <c r="H20" s="93">
        <v>0</v>
      </c>
      <c r="I20" s="93">
        <v>0</v>
      </c>
      <c r="J20" s="93">
        <v>0</v>
      </c>
      <c r="K20" s="90">
        <f t="shared" si="3"/>
        <v>1271800</v>
      </c>
      <c r="L20" s="90">
        <f t="shared" si="4"/>
        <v>1271800</v>
      </c>
      <c r="M20" s="6"/>
      <c r="N20" s="6"/>
    </row>
    <row r="21" spans="1:14" ht="31.5" x14ac:dyDescent="0.25">
      <c r="A21" s="41">
        <v>3133</v>
      </c>
      <c r="B21" s="43" t="s">
        <v>20</v>
      </c>
      <c r="C21" s="90">
        <f t="shared" si="1"/>
        <v>139500</v>
      </c>
      <c r="D21" s="93">
        <v>0</v>
      </c>
      <c r="E21" s="93">
        <v>139000</v>
      </c>
      <c r="F21" s="93">
        <v>500</v>
      </c>
      <c r="G21" s="93">
        <v>0</v>
      </c>
      <c r="H21" s="93">
        <v>0</v>
      </c>
      <c r="I21" s="93">
        <v>0</v>
      </c>
      <c r="J21" s="93">
        <v>0</v>
      </c>
      <c r="K21" s="90">
        <f t="shared" si="3"/>
        <v>139500</v>
      </c>
      <c r="L21" s="90">
        <f t="shared" si="4"/>
        <v>139500</v>
      </c>
      <c r="M21" s="6"/>
      <c r="N21" s="6"/>
    </row>
    <row r="22" spans="1:14" ht="15.75" x14ac:dyDescent="0.25">
      <c r="A22" s="39">
        <v>32</v>
      </c>
      <c r="B22" s="40" t="s">
        <v>21</v>
      </c>
      <c r="C22" s="90">
        <f t="shared" si="1"/>
        <v>2319599</v>
      </c>
      <c r="D22" s="94">
        <f t="shared" ref="D22:J22" si="9">D23+D28+D35+D45</f>
        <v>1401208</v>
      </c>
      <c r="E22" s="94">
        <f t="shared" si="9"/>
        <v>36400</v>
      </c>
      <c r="F22" s="94">
        <f t="shared" si="9"/>
        <v>296740</v>
      </c>
      <c r="G22" s="94">
        <f t="shared" si="9"/>
        <v>191952</v>
      </c>
      <c r="H22" s="94">
        <f t="shared" si="9"/>
        <v>0</v>
      </c>
      <c r="I22" s="94">
        <f t="shared" si="9"/>
        <v>0</v>
      </c>
      <c r="J22" s="94">
        <f t="shared" si="9"/>
        <v>393299</v>
      </c>
      <c r="K22" s="90">
        <f t="shared" si="3"/>
        <v>1926300</v>
      </c>
      <c r="L22" s="90">
        <f t="shared" si="4"/>
        <v>1926300</v>
      </c>
      <c r="M22" s="6"/>
      <c r="N22" s="6"/>
    </row>
    <row r="23" spans="1:14" ht="15.75" customHeight="1" x14ac:dyDescent="0.25">
      <c r="A23" s="35">
        <v>321</v>
      </c>
      <c r="B23" s="36" t="s">
        <v>78</v>
      </c>
      <c r="C23" s="90">
        <f t="shared" si="1"/>
        <v>629205</v>
      </c>
      <c r="D23" s="94">
        <f t="shared" ref="D23:J23" si="10">D24+D25+D26+D27</f>
        <v>321000</v>
      </c>
      <c r="E23" s="94">
        <f t="shared" si="10"/>
        <v>900</v>
      </c>
      <c r="F23" s="94">
        <f>F24+F25+F26+F27</f>
        <v>13000</v>
      </c>
      <c r="G23" s="94">
        <f t="shared" si="10"/>
        <v>21000</v>
      </c>
      <c r="H23" s="94">
        <f t="shared" si="10"/>
        <v>0</v>
      </c>
      <c r="I23" s="94">
        <f t="shared" si="10"/>
        <v>0</v>
      </c>
      <c r="J23" s="94">
        <f t="shared" si="10"/>
        <v>273305</v>
      </c>
      <c r="K23" s="90">
        <f t="shared" si="3"/>
        <v>355900</v>
      </c>
      <c r="L23" s="90">
        <f t="shared" si="4"/>
        <v>355900</v>
      </c>
      <c r="M23" s="6"/>
      <c r="N23" s="6"/>
    </row>
    <row r="24" spans="1:14" ht="15.75" x14ac:dyDescent="0.25">
      <c r="A24" s="25">
        <v>3211</v>
      </c>
      <c r="B24" s="26" t="s">
        <v>22</v>
      </c>
      <c r="C24" s="90">
        <f t="shared" si="1"/>
        <v>318205</v>
      </c>
      <c r="D24" s="93">
        <v>12000</v>
      </c>
      <c r="E24" s="93">
        <v>900</v>
      </c>
      <c r="F24" s="93">
        <v>11000</v>
      </c>
      <c r="G24" s="93">
        <v>21000</v>
      </c>
      <c r="H24" s="93">
        <v>0</v>
      </c>
      <c r="I24" s="93">
        <v>0</v>
      </c>
      <c r="J24" s="93">
        <v>273305</v>
      </c>
      <c r="K24" s="90">
        <f t="shared" si="3"/>
        <v>44900</v>
      </c>
      <c r="L24" s="90">
        <f t="shared" si="4"/>
        <v>44900</v>
      </c>
      <c r="M24" s="6"/>
      <c r="N24" s="6"/>
    </row>
    <row r="25" spans="1:14" ht="30.75" customHeight="1" x14ac:dyDescent="0.25">
      <c r="A25" s="25">
        <v>3212</v>
      </c>
      <c r="B25" s="26" t="s">
        <v>23</v>
      </c>
      <c r="C25" s="90">
        <f>D25+E25+F25+G25+H25+I25+J25</f>
        <v>300000</v>
      </c>
      <c r="D25" s="93">
        <v>300000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0">
        <f t="shared" si="3"/>
        <v>300000</v>
      </c>
      <c r="L25" s="90">
        <f t="shared" si="4"/>
        <v>300000</v>
      </c>
      <c r="M25" s="6"/>
      <c r="N25" s="6"/>
    </row>
    <row r="26" spans="1:14" ht="15.75" customHeight="1" x14ac:dyDescent="0.25">
      <c r="A26" s="25">
        <v>3213</v>
      </c>
      <c r="B26" s="26" t="s">
        <v>24</v>
      </c>
      <c r="C26" s="90">
        <f>D26+E26+F26+G26+H26+I26+J26</f>
        <v>9000</v>
      </c>
      <c r="D26" s="93">
        <v>9000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0">
        <f t="shared" si="3"/>
        <v>9000</v>
      </c>
      <c r="L26" s="90">
        <f t="shared" si="4"/>
        <v>9000</v>
      </c>
      <c r="M26" s="6"/>
      <c r="N26" s="6"/>
    </row>
    <row r="27" spans="1:14" ht="29.25" customHeight="1" x14ac:dyDescent="0.25">
      <c r="A27" s="21">
        <v>3214</v>
      </c>
      <c r="B27" s="3" t="s">
        <v>25</v>
      </c>
      <c r="C27" s="90">
        <f t="shared" si="1"/>
        <v>2000</v>
      </c>
      <c r="D27" s="93"/>
      <c r="E27" s="93">
        <v>0</v>
      </c>
      <c r="F27" s="93">
        <v>2000</v>
      </c>
      <c r="G27" s="93">
        <v>0</v>
      </c>
      <c r="H27" s="93">
        <v>0</v>
      </c>
      <c r="I27" s="93">
        <v>0</v>
      </c>
      <c r="J27" s="93">
        <v>0</v>
      </c>
      <c r="K27" s="90">
        <f t="shared" si="3"/>
        <v>2000</v>
      </c>
      <c r="L27" s="90">
        <f t="shared" si="4"/>
        <v>2000</v>
      </c>
      <c r="M27" s="6"/>
      <c r="N27" s="6"/>
    </row>
    <row r="28" spans="1:14" ht="15.75" x14ac:dyDescent="0.25">
      <c r="A28" s="37">
        <v>322</v>
      </c>
      <c r="B28" s="38" t="s">
        <v>26</v>
      </c>
      <c r="C28" s="90">
        <f t="shared" si="1"/>
        <v>993000</v>
      </c>
      <c r="D28" s="94">
        <f t="shared" ref="D28:J28" si="11">D29+D30+D31+D32+D33+D34</f>
        <v>906248</v>
      </c>
      <c r="E28" s="94">
        <f t="shared" si="11"/>
        <v>500</v>
      </c>
      <c r="F28" s="94">
        <f t="shared" si="11"/>
        <v>6000</v>
      </c>
      <c r="G28" s="94">
        <f t="shared" si="11"/>
        <v>80252</v>
      </c>
      <c r="H28" s="94">
        <f t="shared" si="11"/>
        <v>0</v>
      </c>
      <c r="I28" s="94">
        <f t="shared" si="11"/>
        <v>0</v>
      </c>
      <c r="J28" s="94">
        <f t="shared" si="11"/>
        <v>0</v>
      </c>
      <c r="K28" s="90">
        <f t="shared" si="3"/>
        <v>993000</v>
      </c>
      <c r="L28" s="90">
        <f t="shared" si="4"/>
        <v>993000</v>
      </c>
      <c r="M28" s="6"/>
      <c r="N28" s="6"/>
    </row>
    <row r="29" spans="1:14" ht="29.25" customHeight="1" x14ac:dyDescent="0.25">
      <c r="A29" s="25">
        <v>3221</v>
      </c>
      <c r="B29" s="26" t="s">
        <v>27</v>
      </c>
      <c r="C29" s="90">
        <f t="shared" si="1"/>
        <v>82000</v>
      </c>
      <c r="D29" s="93">
        <v>51800</v>
      </c>
      <c r="E29" s="93">
        <v>500</v>
      </c>
      <c r="F29" s="93">
        <v>0</v>
      </c>
      <c r="G29" s="93">
        <v>29700</v>
      </c>
      <c r="H29" s="93">
        <v>0</v>
      </c>
      <c r="I29" s="93">
        <v>0</v>
      </c>
      <c r="J29" s="93">
        <v>0</v>
      </c>
      <c r="K29" s="90">
        <f t="shared" si="3"/>
        <v>82000</v>
      </c>
      <c r="L29" s="90">
        <f t="shared" si="4"/>
        <v>82000</v>
      </c>
      <c r="M29" s="6"/>
      <c r="N29" s="6"/>
    </row>
    <row r="30" spans="1:14" ht="15.75" x14ac:dyDescent="0.25">
      <c r="A30" s="25">
        <v>3222</v>
      </c>
      <c r="B30" s="26" t="s">
        <v>28</v>
      </c>
      <c r="C30" s="90">
        <f t="shared" si="1"/>
        <v>75000</v>
      </c>
      <c r="D30" s="93">
        <v>46500</v>
      </c>
      <c r="E30" s="93">
        <v>0</v>
      </c>
      <c r="F30" s="93">
        <v>0</v>
      </c>
      <c r="G30" s="93">
        <v>28500</v>
      </c>
      <c r="H30" s="93">
        <v>0</v>
      </c>
      <c r="I30" s="93">
        <v>0</v>
      </c>
      <c r="J30" s="93">
        <v>0</v>
      </c>
      <c r="K30" s="90">
        <f t="shared" si="3"/>
        <v>75000</v>
      </c>
      <c r="L30" s="90">
        <f t="shared" si="4"/>
        <v>75000</v>
      </c>
      <c r="M30" s="6"/>
      <c r="N30" s="6"/>
    </row>
    <row r="31" spans="1:14" ht="15.75" x14ac:dyDescent="0.25">
      <c r="A31" s="25">
        <v>3223</v>
      </c>
      <c r="B31" s="26" t="s">
        <v>29</v>
      </c>
      <c r="C31" s="90">
        <f t="shared" si="1"/>
        <v>780000</v>
      </c>
      <c r="D31" s="93">
        <v>780000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0">
        <f t="shared" si="3"/>
        <v>780000</v>
      </c>
      <c r="L31" s="90">
        <f t="shared" si="4"/>
        <v>780000</v>
      </c>
      <c r="M31" s="6"/>
      <c r="N31" s="6"/>
    </row>
    <row r="32" spans="1:14" ht="31.5" x14ac:dyDescent="0.25">
      <c r="A32" s="25">
        <v>3224</v>
      </c>
      <c r="B32" s="26" t="s">
        <v>30</v>
      </c>
      <c r="C32" s="90">
        <f t="shared" si="1"/>
        <v>44000</v>
      </c>
      <c r="D32" s="93">
        <v>21948</v>
      </c>
      <c r="E32" s="93">
        <v>0</v>
      </c>
      <c r="F32" s="93">
        <v>0</v>
      </c>
      <c r="G32" s="93">
        <v>22052</v>
      </c>
      <c r="H32" s="93">
        <v>0</v>
      </c>
      <c r="I32" s="93">
        <v>0</v>
      </c>
      <c r="J32" s="93">
        <v>0</v>
      </c>
      <c r="K32" s="90">
        <f t="shared" si="3"/>
        <v>44000</v>
      </c>
      <c r="L32" s="90">
        <f t="shared" si="4"/>
        <v>44000</v>
      </c>
      <c r="M32" s="6"/>
      <c r="N32" s="6"/>
    </row>
    <row r="33" spans="1:14" ht="15.75" x14ac:dyDescent="0.25">
      <c r="A33" s="25">
        <v>3225</v>
      </c>
      <c r="B33" s="26" t="s">
        <v>31</v>
      </c>
      <c r="C33" s="90">
        <f t="shared" si="1"/>
        <v>6000</v>
      </c>
      <c r="D33" s="93">
        <v>6000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0">
        <f t="shared" si="3"/>
        <v>6000</v>
      </c>
      <c r="L33" s="90">
        <f t="shared" si="4"/>
        <v>6000</v>
      </c>
      <c r="M33" s="6"/>
      <c r="N33" s="6"/>
    </row>
    <row r="34" spans="1:14" ht="31.5" x14ac:dyDescent="0.25">
      <c r="A34" s="21">
        <v>3227</v>
      </c>
      <c r="B34" s="3" t="s">
        <v>32</v>
      </c>
      <c r="C34" s="90">
        <f t="shared" si="1"/>
        <v>6000</v>
      </c>
      <c r="D34" s="93">
        <v>0</v>
      </c>
      <c r="E34" s="93">
        <v>0</v>
      </c>
      <c r="F34" s="93">
        <v>6000</v>
      </c>
      <c r="G34" s="93">
        <v>0</v>
      </c>
      <c r="H34" s="93">
        <v>0</v>
      </c>
      <c r="I34" s="93">
        <v>0</v>
      </c>
      <c r="J34" s="93">
        <v>0</v>
      </c>
      <c r="K34" s="90">
        <f t="shared" si="3"/>
        <v>6000</v>
      </c>
      <c r="L34" s="90">
        <f t="shared" si="4"/>
        <v>6000</v>
      </c>
      <c r="M34" s="6"/>
      <c r="N34" s="6"/>
    </row>
    <row r="35" spans="1:14" ht="15.75" customHeight="1" x14ac:dyDescent="0.25">
      <c r="A35" s="37">
        <v>323</v>
      </c>
      <c r="B35" s="38" t="s">
        <v>33</v>
      </c>
      <c r="C35" s="90">
        <f t="shared" si="1"/>
        <v>591394</v>
      </c>
      <c r="D35" s="94">
        <f t="shared" ref="D35:J35" si="12">D36+D37+D38+D39+D40+D41+D42+D43+D44</f>
        <v>153000</v>
      </c>
      <c r="E35" s="94">
        <f t="shared" si="12"/>
        <v>0</v>
      </c>
      <c r="F35" s="94">
        <f t="shared" si="12"/>
        <v>259700</v>
      </c>
      <c r="G35" s="94">
        <f t="shared" si="12"/>
        <v>62400</v>
      </c>
      <c r="H35" s="94">
        <f t="shared" si="12"/>
        <v>0</v>
      </c>
      <c r="I35" s="94">
        <f t="shared" si="12"/>
        <v>0</v>
      </c>
      <c r="J35" s="94">
        <f t="shared" si="12"/>
        <v>116294</v>
      </c>
      <c r="K35" s="90">
        <f t="shared" si="3"/>
        <v>475100</v>
      </c>
      <c r="L35" s="90">
        <f t="shared" si="4"/>
        <v>475100</v>
      </c>
      <c r="M35" s="6"/>
      <c r="N35" s="6"/>
    </row>
    <row r="36" spans="1:14" ht="18.75" customHeight="1" x14ac:dyDescent="0.25">
      <c r="A36" s="25">
        <v>3231</v>
      </c>
      <c r="B36" s="26" t="s">
        <v>34</v>
      </c>
      <c r="C36" s="90">
        <f t="shared" si="1"/>
        <v>93794</v>
      </c>
      <c r="D36" s="93">
        <v>32000</v>
      </c>
      <c r="E36" s="93">
        <v>0</v>
      </c>
      <c r="F36" s="93">
        <v>0</v>
      </c>
      <c r="G36" s="93">
        <v>5500</v>
      </c>
      <c r="H36" s="93">
        <v>0</v>
      </c>
      <c r="I36" s="93">
        <v>0</v>
      </c>
      <c r="J36" s="93">
        <v>56294</v>
      </c>
      <c r="K36" s="90">
        <f t="shared" si="3"/>
        <v>37500</v>
      </c>
      <c r="L36" s="90">
        <f t="shared" si="4"/>
        <v>37500</v>
      </c>
      <c r="M36" s="6"/>
      <c r="N36" s="6"/>
    </row>
    <row r="37" spans="1:14" ht="31.5" x14ac:dyDescent="0.25">
      <c r="A37" s="25">
        <v>3232</v>
      </c>
      <c r="B37" s="26" t="s">
        <v>35</v>
      </c>
      <c r="C37" s="90">
        <f t="shared" si="1"/>
        <v>37000</v>
      </c>
      <c r="D37" s="93">
        <v>16000</v>
      </c>
      <c r="E37" s="93">
        <v>0</v>
      </c>
      <c r="F37" s="93">
        <v>0</v>
      </c>
      <c r="G37" s="93">
        <v>21000</v>
      </c>
      <c r="H37" s="93">
        <v>0</v>
      </c>
      <c r="I37" s="93">
        <v>0</v>
      </c>
      <c r="J37" s="93">
        <v>0</v>
      </c>
      <c r="K37" s="90">
        <f t="shared" si="3"/>
        <v>37000</v>
      </c>
      <c r="L37" s="90">
        <f t="shared" si="4"/>
        <v>37000</v>
      </c>
      <c r="M37" s="6"/>
      <c r="N37" s="6"/>
    </row>
    <row r="38" spans="1:14" ht="15.75" x14ac:dyDescent="0.25">
      <c r="A38" s="25">
        <v>3233</v>
      </c>
      <c r="B38" s="26" t="s">
        <v>36</v>
      </c>
      <c r="C38" s="90">
        <f t="shared" si="1"/>
        <v>3000</v>
      </c>
      <c r="D38" s="93">
        <v>3000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0">
        <f t="shared" si="3"/>
        <v>3000</v>
      </c>
      <c r="L38" s="90">
        <f t="shared" si="4"/>
        <v>3000</v>
      </c>
      <c r="M38" s="6"/>
      <c r="N38" s="6"/>
    </row>
    <row r="39" spans="1:14" ht="15.75" x14ac:dyDescent="0.25">
      <c r="A39" s="25">
        <v>3234</v>
      </c>
      <c r="B39" s="26" t="s">
        <v>37</v>
      </c>
      <c r="C39" s="90">
        <f t="shared" si="1"/>
        <v>130000</v>
      </c>
      <c r="D39" s="93">
        <v>69500</v>
      </c>
      <c r="E39" s="93">
        <v>0</v>
      </c>
      <c r="F39" s="93">
        <v>60500</v>
      </c>
      <c r="G39" s="93">
        <v>0</v>
      </c>
      <c r="H39" s="93">
        <v>0</v>
      </c>
      <c r="I39" s="93">
        <v>0</v>
      </c>
      <c r="J39" s="93">
        <v>0</v>
      </c>
      <c r="K39" s="90">
        <f t="shared" si="3"/>
        <v>130000</v>
      </c>
      <c r="L39" s="90">
        <f t="shared" si="4"/>
        <v>130000</v>
      </c>
      <c r="M39" s="6"/>
      <c r="N39" s="6"/>
    </row>
    <row r="40" spans="1:14" ht="15.75" customHeight="1" x14ac:dyDescent="0.25">
      <c r="A40" s="25">
        <v>3235</v>
      </c>
      <c r="B40" s="26" t="s">
        <v>38</v>
      </c>
      <c r="C40" s="90">
        <f t="shared" si="1"/>
        <v>10500</v>
      </c>
      <c r="D40" s="93">
        <v>0</v>
      </c>
      <c r="E40" s="93">
        <v>0</v>
      </c>
      <c r="F40" s="93">
        <v>10500</v>
      </c>
      <c r="G40" s="93">
        <v>0</v>
      </c>
      <c r="H40" s="93">
        <v>0</v>
      </c>
      <c r="I40" s="93">
        <v>0</v>
      </c>
      <c r="J40" s="93">
        <v>0</v>
      </c>
      <c r="K40" s="90">
        <f t="shared" si="3"/>
        <v>10500</v>
      </c>
      <c r="L40" s="90">
        <f t="shared" si="4"/>
        <v>10500</v>
      </c>
      <c r="M40" s="6"/>
      <c r="N40" s="6"/>
    </row>
    <row r="41" spans="1:14" ht="19.5" customHeight="1" x14ac:dyDescent="0.25">
      <c r="A41" s="25">
        <v>3236</v>
      </c>
      <c r="B41" s="26" t="s">
        <v>39</v>
      </c>
      <c r="C41" s="90">
        <f t="shared" si="1"/>
        <v>37500</v>
      </c>
      <c r="D41" s="93">
        <v>14900</v>
      </c>
      <c r="E41" s="93">
        <v>0</v>
      </c>
      <c r="F41" s="93">
        <v>22600</v>
      </c>
      <c r="G41" s="93">
        <v>0</v>
      </c>
      <c r="H41" s="93">
        <v>0</v>
      </c>
      <c r="I41" s="93">
        <v>0</v>
      </c>
      <c r="J41" s="93">
        <v>0</v>
      </c>
      <c r="K41" s="90">
        <f t="shared" si="3"/>
        <v>37500</v>
      </c>
      <c r="L41" s="90">
        <f t="shared" si="4"/>
        <v>37500</v>
      </c>
      <c r="M41" s="6"/>
      <c r="N41" s="6"/>
    </row>
    <row r="42" spans="1:14" ht="15.75" x14ac:dyDescent="0.25">
      <c r="A42" s="25">
        <v>3237</v>
      </c>
      <c r="B42" s="26" t="s">
        <v>40</v>
      </c>
      <c r="C42" s="90">
        <f t="shared" si="1"/>
        <v>230000</v>
      </c>
      <c r="D42" s="93">
        <v>8400</v>
      </c>
      <c r="E42" s="93">
        <v>0</v>
      </c>
      <c r="F42" s="93">
        <v>161600</v>
      </c>
      <c r="G42" s="93">
        <v>0</v>
      </c>
      <c r="H42" s="93">
        <v>0</v>
      </c>
      <c r="I42" s="93">
        <v>0</v>
      </c>
      <c r="J42" s="93">
        <v>60000</v>
      </c>
      <c r="K42" s="90">
        <f t="shared" si="3"/>
        <v>170000</v>
      </c>
      <c r="L42" s="90">
        <f t="shared" si="4"/>
        <v>170000</v>
      </c>
      <c r="M42" s="6"/>
      <c r="N42" s="6"/>
    </row>
    <row r="43" spans="1:14" ht="15.75" x14ac:dyDescent="0.25">
      <c r="A43" s="25">
        <v>3238</v>
      </c>
      <c r="B43" s="26" t="s">
        <v>41</v>
      </c>
      <c r="C43" s="90">
        <f t="shared" si="1"/>
        <v>7600</v>
      </c>
      <c r="D43" s="93">
        <v>3100</v>
      </c>
      <c r="E43" s="93">
        <v>0</v>
      </c>
      <c r="F43" s="93">
        <v>4500</v>
      </c>
      <c r="G43" s="93">
        <v>0</v>
      </c>
      <c r="H43" s="93">
        <v>0</v>
      </c>
      <c r="I43" s="93">
        <v>0</v>
      </c>
      <c r="J43" s="93">
        <v>0</v>
      </c>
      <c r="K43" s="90">
        <f t="shared" si="3"/>
        <v>7600</v>
      </c>
      <c r="L43" s="90">
        <f t="shared" si="4"/>
        <v>7600</v>
      </c>
      <c r="M43" s="6"/>
      <c r="N43" s="6"/>
    </row>
    <row r="44" spans="1:14" ht="15.75" customHeight="1" x14ac:dyDescent="0.25">
      <c r="A44" s="25">
        <v>3239</v>
      </c>
      <c r="B44" s="26" t="s">
        <v>42</v>
      </c>
      <c r="C44" s="90">
        <f t="shared" si="1"/>
        <v>42000</v>
      </c>
      <c r="D44" s="93">
        <v>6100</v>
      </c>
      <c r="E44" s="93">
        <v>0</v>
      </c>
      <c r="F44" s="93">
        <v>0</v>
      </c>
      <c r="G44" s="93">
        <v>35900</v>
      </c>
      <c r="H44" s="93">
        <v>0</v>
      </c>
      <c r="I44" s="93">
        <v>0</v>
      </c>
      <c r="J44" s="93">
        <v>0</v>
      </c>
      <c r="K44" s="90">
        <f t="shared" si="3"/>
        <v>42000</v>
      </c>
      <c r="L44" s="90">
        <f t="shared" si="4"/>
        <v>42000</v>
      </c>
      <c r="M44" s="6"/>
      <c r="N44" s="6"/>
    </row>
    <row r="45" spans="1:14" ht="31.5" x14ac:dyDescent="0.25">
      <c r="A45" s="37">
        <v>329</v>
      </c>
      <c r="B45" s="38" t="s">
        <v>43</v>
      </c>
      <c r="C45" s="90">
        <f t="shared" si="1"/>
        <v>106000</v>
      </c>
      <c r="D45" s="94">
        <f t="shared" ref="D45:J45" si="13">D46+D47+D48+D49+D50</f>
        <v>20960</v>
      </c>
      <c r="E45" s="94">
        <f t="shared" si="13"/>
        <v>35000</v>
      </c>
      <c r="F45" s="94">
        <f t="shared" si="13"/>
        <v>18040</v>
      </c>
      <c r="G45" s="94">
        <f t="shared" si="13"/>
        <v>28300</v>
      </c>
      <c r="H45" s="94">
        <f t="shared" si="13"/>
        <v>0</v>
      </c>
      <c r="I45" s="94">
        <f t="shared" si="13"/>
        <v>0</v>
      </c>
      <c r="J45" s="94">
        <f t="shared" si="13"/>
        <v>3700</v>
      </c>
      <c r="K45" s="90">
        <f t="shared" si="3"/>
        <v>102300</v>
      </c>
      <c r="L45" s="90">
        <f t="shared" si="4"/>
        <v>102300</v>
      </c>
      <c r="M45" s="6"/>
      <c r="N45" s="6"/>
    </row>
    <row r="46" spans="1:14" ht="15.75" x14ac:dyDescent="0.25">
      <c r="A46" s="25">
        <v>3292</v>
      </c>
      <c r="B46" s="26" t="s">
        <v>44</v>
      </c>
      <c r="C46" s="90">
        <f t="shared" si="1"/>
        <v>11000</v>
      </c>
      <c r="D46" s="93">
        <v>4100</v>
      </c>
      <c r="E46" s="93">
        <v>0</v>
      </c>
      <c r="F46" s="93">
        <v>6900</v>
      </c>
      <c r="G46" s="93">
        <v>0</v>
      </c>
      <c r="H46" s="93">
        <v>0</v>
      </c>
      <c r="I46" s="93">
        <v>0</v>
      </c>
      <c r="J46" s="93">
        <v>0</v>
      </c>
      <c r="K46" s="90">
        <f t="shared" si="3"/>
        <v>11000</v>
      </c>
      <c r="L46" s="90">
        <f t="shared" si="4"/>
        <v>11000</v>
      </c>
      <c r="M46" s="6"/>
      <c r="N46" s="6"/>
    </row>
    <row r="47" spans="1:14" ht="15.75" x14ac:dyDescent="0.25">
      <c r="A47" s="25">
        <v>3293</v>
      </c>
      <c r="B47" s="26" t="s">
        <v>45</v>
      </c>
      <c r="C47" s="90">
        <f t="shared" si="1"/>
        <v>6500</v>
      </c>
      <c r="D47" s="93">
        <v>3600</v>
      </c>
      <c r="E47" s="93">
        <v>0</v>
      </c>
      <c r="F47" s="93">
        <v>2900</v>
      </c>
      <c r="G47" s="93">
        <v>0</v>
      </c>
      <c r="H47" s="93">
        <v>0</v>
      </c>
      <c r="I47" s="93">
        <v>0</v>
      </c>
      <c r="J47" s="93">
        <v>0</v>
      </c>
      <c r="K47" s="90">
        <f t="shared" si="3"/>
        <v>6500</v>
      </c>
      <c r="L47" s="90">
        <f t="shared" si="4"/>
        <v>6500</v>
      </c>
      <c r="M47" s="6"/>
      <c r="N47" s="6"/>
    </row>
    <row r="48" spans="1:14" ht="15.75" x14ac:dyDescent="0.25">
      <c r="A48" s="25">
        <v>3294</v>
      </c>
      <c r="B48" s="26" t="s">
        <v>46</v>
      </c>
      <c r="C48" s="90">
        <f t="shared" si="1"/>
        <v>4800</v>
      </c>
      <c r="D48" s="93">
        <v>60</v>
      </c>
      <c r="E48" s="93">
        <v>0</v>
      </c>
      <c r="F48" s="93">
        <v>4740</v>
      </c>
      <c r="G48" s="93">
        <v>0</v>
      </c>
      <c r="H48" s="93">
        <v>0</v>
      </c>
      <c r="I48" s="93">
        <v>0</v>
      </c>
      <c r="J48" s="93">
        <v>0</v>
      </c>
      <c r="K48" s="90">
        <f t="shared" si="3"/>
        <v>4800</v>
      </c>
      <c r="L48" s="90">
        <f t="shared" si="4"/>
        <v>4800</v>
      </c>
      <c r="M48" s="6"/>
      <c r="N48" s="6"/>
    </row>
    <row r="49" spans="1:14" ht="15.75" customHeight="1" x14ac:dyDescent="0.25">
      <c r="A49" s="21">
        <v>3295</v>
      </c>
      <c r="B49" s="3" t="s">
        <v>47</v>
      </c>
      <c r="C49" s="90">
        <f t="shared" si="1"/>
        <v>35000</v>
      </c>
      <c r="D49" s="93">
        <v>0</v>
      </c>
      <c r="E49" s="93">
        <v>35000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0">
        <f t="shared" si="3"/>
        <v>35000</v>
      </c>
      <c r="L49" s="90">
        <f t="shared" si="4"/>
        <v>35000</v>
      </c>
      <c r="M49" s="6"/>
      <c r="N49" s="6"/>
    </row>
    <row r="50" spans="1:14" ht="31.5" x14ac:dyDescent="0.25">
      <c r="A50" s="25">
        <v>3299</v>
      </c>
      <c r="B50" s="26" t="s">
        <v>43</v>
      </c>
      <c r="C50" s="90">
        <f t="shared" si="1"/>
        <v>48700</v>
      </c>
      <c r="D50" s="93">
        <v>13200</v>
      </c>
      <c r="E50" s="93">
        <v>0</v>
      </c>
      <c r="F50" s="93">
        <v>3500</v>
      </c>
      <c r="G50" s="93">
        <v>28300</v>
      </c>
      <c r="H50" s="93">
        <v>0</v>
      </c>
      <c r="I50" s="93">
        <v>0</v>
      </c>
      <c r="J50" s="93">
        <v>3700</v>
      </c>
      <c r="K50" s="90">
        <f t="shared" si="3"/>
        <v>45000</v>
      </c>
      <c r="L50" s="90">
        <f t="shared" si="4"/>
        <v>45000</v>
      </c>
      <c r="M50" s="6"/>
      <c r="N50" s="6"/>
    </row>
    <row r="51" spans="1:14" ht="15.75" x14ac:dyDescent="0.25">
      <c r="A51" s="37">
        <v>34</v>
      </c>
      <c r="B51" s="38" t="s">
        <v>48</v>
      </c>
      <c r="C51" s="90">
        <f t="shared" si="1"/>
        <v>5000</v>
      </c>
      <c r="D51" s="94">
        <f t="shared" ref="D51:J51" si="14">D52</f>
        <v>5000</v>
      </c>
      <c r="E51" s="94">
        <f t="shared" si="14"/>
        <v>0</v>
      </c>
      <c r="F51" s="94">
        <f t="shared" si="14"/>
        <v>0</v>
      </c>
      <c r="G51" s="94">
        <f t="shared" si="14"/>
        <v>0</v>
      </c>
      <c r="H51" s="94">
        <f t="shared" si="14"/>
        <v>0</v>
      </c>
      <c r="I51" s="94">
        <f t="shared" si="14"/>
        <v>0</v>
      </c>
      <c r="J51" s="94">
        <f t="shared" si="14"/>
        <v>0</v>
      </c>
      <c r="K51" s="90">
        <f t="shared" si="3"/>
        <v>5000</v>
      </c>
      <c r="L51" s="90">
        <f t="shared" si="4"/>
        <v>5000</v>
      </c>
      <c r="M51" s="6"/>
      <c r="N51" s="6"/>
    </row>
    <row r="52" spans="1:14" ht="15.75" x14ac:dyDescent="0.25">
      <c r="A52" s="35">
        <v>343</v>
      </c>
      <c r="B52" s="36" t="s">
        <v>79</v>
      </c>
      <c r="C52" s="90">
        <f t="shared" si="1"/>
        <v>5000</v>
      </c>
      <c r="D52" s="94">
        <f t="shared" ref="D52:J52" si="15">D53+D54+D55</f>
        <v>5000</v>
      </c>
      <c r="E52" s="94">
        <f t="shared" si="15"/>
        <v>0</v>
      </c>
      <c r="F52" s="94">
        <f t="shared" si="15"/>
        <v>0</v>
      </c>
      <c r="G52" s="94">
        <f t="shared" si="15"/>
        <v>0</v>
      </c>
      <c r="H52" s="94">
        <f t="shared" si="15"/>
        <v>0</v>
      </c>
      <c r="I52" s="94">
        <f t="shared" si="15"/>
        <v>0</v>
      </c>
      <c r="J52" s="94">
        <f t="shared" si="15"/>
        <v>0</v>
      </c>
      <c r="K52" s="90">
        <f t="shared" si="3"/>
        <v>5000</v>
      </c>
      <c r="L52" s="90">
        <f t="shared" si="4"/>
        <v>5000</v>
      </c>
      <c r="M52" s="6"/>
      <c r="N52" s="6"/>
    </row>
    <row r="53" spans="1:14" ht="33" customHeight="1" x14ac:dyDescent="0.25">
      <c r="A53" s="25">
        <v>3431</v>
      </c>
      <c r="B53" s="26" t="s">
        <v>49</v>
      </c>
      <c r="C53" s="90">
        <f t="shared" si="1"/>
        <v>3000</v>
      </c>
      <c r="D53" s="93">
        <v>3000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0">
        <f t="shared" si="3"/>
        <v>3000</v>
      </c>
      <c r="L53" s="90">
        <f t="shared" si="4"/>
        <v>3000</v>
      </c>
      <c r="M53" s="6"/>
      <c r="N53" s="6"/>
    </row>
    <row r="54" spans="1:14" ht="16.5" customHeight="1" x14ac:dyDescent="0.25">
      <c r="A54" s="25">
        <v>3433</v>
      </c>
      <c r="B54" s="26" t="s">
        <v>50</v>
      </c>
      <c r="C54" s="90">
        <f t="shared" si="1"/>
        <v>2000</v>
      </c>
      <c r="D54" s="93">
        <v>2000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0">
        <f t="shared" si="3"/>
        <v>2000</v>
      </c>
      <c r="L54" s="90">
        <f t="shared" si="4"/>
        <v>2000</v>
      </c>
      <c r="M54" s="6"/>
      <c r="N54" s="6"/>
    </row>
    <row r="55" spans="1:14" ht="31.5" customHeight="1" x14ac:dyDescent="0.25">
      <c r="A55" s="25">
        <v>3434</v>
      </c>
      <c r="B55" s="26" t="s">
        <v>51</v>
      </c>
      <c r="C55" s="90">
        <f t="shared" si="1"/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0">
        <f t="shared" si="3"/>
        <v>0</v>
      </c>
      <c r="L55" s="90">
        <f t="shared" si="4"/>
        <v>0</v>
      </c>
      <c r="M55" s="6"/>
      <c r="N55" s="6"/>
    </row>
    <row r="56" spans="1:14" ht="31.5" customHeight="1" x14ac:dyDescent="0.25">
      <c r="A56" s="129" t="s">
        <v>71</v>
      </c>
      <c r="B56" s="130"/>
      <c r="C56" s="90">
        <f t="shared" si="1"/>
        <v>59000</v>
      </c>
      <c r="D56" s="94">
        <f t="shared" ref="D56:J56" si="16">D57</f>
        <v>33700</v>
      </c>
      <c r="E56" s="94">
        <f t="shared" si="16"/>
        <v>0</v>
      </c>
      <c r="F56" s="94">
        <f t="shared" si="16"/>
        <v>0</v>
      </c>
      <c r="G56" s="94">
        <f t="shared" si="16"/>
        <v>16000</v>
      </c>
      <c r="H56" s="94">
        <f t="shared" si="16"/>
        <v>4000</v>
      </c>
      <c r="I56" s="94">
        <f t="shared" si="16"/>
        <v>5300</v>
      </c>
      <c r="J56" s="94">
        <f t="shared" si="16"/>
        <v>0</v>
      </c>
      <c r="K56" s="90">
        <f t="shared" si="3"/>
        <v>59000</v>
      </c>
      <c r="L56" s="90">
        <f t="shared" si="4"/>
        <v>59000</v>
      </c>
      <c r="M56" s="6"/>
      <c r="N56" s="6"/>
    </row>
    <row r="57" spans="1:14" ht="33" customHeight="1" x14ac:dyDescent="0.25">
      <c r="A57" s="22">
        <v>42</v>
      </c>
      <c r="B57" s="27" t="s">
        <v>52</v>
      </c>
      <c r="C57" s="90">
        <f t="shared" si="1"/>
        <v>59000</v>
      </c>
      <c r="D57" s="94">
        <f t="shared" ref="D57:J57" si="17">D58+D60</f>
        <v>33700</v>
      </c>
      <c r="E57" s="94">
        <f t="shared" si="17"/>
        <v>0</v>
      </c>
      <c r="F57" s="94">
        <f t="shared" si="17"/>
        <v>0</v>
      </c>
      <c r="G57" s="94">
        <f t="shared" si="17"/>
        <v>16000</v>
      </c>
      <c r="H57" s="94">
        <f t="shared" si="17"/>
        <v>4000</v>
      </c>
      <c r="I57" s="94">
        <f t="shared" si="17"/>
        <v>5300</v>
      </c>
      <c r="J57" s="94">
        <f t="shared" si="17"/>
        <v>0</v>
      </c>
      <c r="K57" s="90">
        <f t="shared" si="3"/>
        <v>59000</v>
      </c>
      <c r="L57" s="90">
        <f t="shared" si="4"/>
        <v>59000</v>
      </c>
      <c r="M57" s="6"/>
      <c r="N57" s="6"/>
    </row>
    <row r="58" spans="1:14" ht="15.75" x14ac:dyDescent="0.25">
      <c r="A58" s="35">
        <v>421</v>
      </c>
      <c r="B58" s="36" t="s">
        <v>57</v>
      </c>
      <c r="C58" s="90">
        <f t="shared" si="1"/>
        <v>0</v>
      </c>
      <c r="D58" s="94">
        <f t="shared" ref="D58:J58" si="18">D59</f>
        <v>0</v>
      </c>
      <c r="E58" s="94">
        <f t="shared" si="18"/>
        <v>0</v>
      </c>
      <c r="F58" s="94">
        <f t="shared" si="18"/>
        <v>0</v>
      </c>
      <c r="G58" s="94">
        <f t="shared" si="18"/>
        <v>0</v>
      </c>
      <c r="H58" s="94">
        <f t="shared" si="18"/>
        <v>0</v>
      </c>
      <c r="I58" s="94">
        <f t="shared" si="18"/>
        <v>0</v>
      </c>
      <c r="J58" s="94">
        <f t="shared" si="18"/>
        <v>0</v>
      </c>
      <c r="K58" s="90">
        <f t="shared" si="3"/>
        <v>0</v>
      </c>
      <c r="L58" s="90">
        <f t="shared" si="4"/>
        <v>0</v>
      </c>
      <c r="M58" s="6"/>
      <c r="N58" s="6"/>
    </row>
    <row r="59" spans="1:14" ht="15.75" x14ac:dyDescent="0.25">
      <c r="A59" s="25">
        <v>4212</v>
      </c>
      <c r="B59" s="26" t="s">
        <v>53</v>
      </c>
      <c r="C59" s="90">
        <f t="shared" si="1"/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0">
        <f t="shared" si="3"/>
        <v>0</v>
      </c>
      <c r="L59" s="90">
        <f t="shared" si="4"/>
        <v>0</v>
      </c>
      <c r="M59" s="6"/>
      <c r="N59" s="6"/>
    </row>
    <row r="60" spans="1:14" ht="15.75" x14ac:dyDescent="0.25">
      <c r="A60" s="35">
        <v>422</v>
      </c>
      <c r="B60" s="36" t="s">
        <v>56</v>
      </c>
      <c r="C60" s="90">
        <f t="shared" si="1"/>
        <v>59000</v>
      </c>
      <c r="D60" s="94">
        <f t="shared" ref="D60:J60" si="19">D61+D62+D63+D64+D65</f>
        <v>33700</v>
      </c>
      <c r="E60" s="94">
        <f t="shared" si="19"/>
        <v>0</v>
      </c>
      <c r="F60" s="94">
        <f t="shared" si="19"/>
        <v>0</v>
      </c>
      <c r="G60" s="94">
        <f t="shared" si="19"/>
        <v>16000</v>
      </c>
      <c r="H60" s="94">
        <f t="shared" si="19"/>
        <v>4000</v>
      </c>
      <c r="I60" s="94">
        <f t="shared" si="19"/>
        <v>5300</v>
      </c>
      <c r="J60" s="94">
        <f t="shared" si="19"/>
        <v>0</v>
      </c>
      <c r="K60" s="90">
        <f t="shared" si="3"/>
        <v>59000</v>
      </c>
      <c r="L60" s="90">
        <f t="shared" si="4"/>
        <v>59000</v>
      </c>
      <c r="M60" s="6"/>
      <c r="N60" s="6"/>
    </row>
    <row r="61" spans="1:14" ht="15.75" x14ac:dyDescent="0.25">
      <c r="A61" s="25">
        <v>4221</v>
      </c>
      <c r="B61" s="26" t="s">
        <v>54</v>
      </c>
      <c r="C61" s="90">
        <f t="shared" si="1"/>
        <v>49000</v>
      </c>
      <c r="D61" s="93">
        <v>29000</v>
      </c>
      <c r="E61" s="93">
        <v>0</v>
      </c>
      <c r="F61" s="93">
        <v>0</v>
      </c>
      <c r="G61" s="93">
        <v>16000</v>
      </c>
      <c r="H61" s="93">
        <v>4000</v>
      </c>
      <c r="I61" s="93">
        <v>0</v>
      </c>
      <c r="J61" s="93">
        <v>0</v>
      </c>
      <c r="K61" s="90">
        <f t="shared" si="3"/>
        <v>49000</v>
      </c>
      <c r="L61" s="90">
        <f t="shared" si="4"/>
        <v>49000</v>
      </c>
      <c r="M61" s="6"/>
      <c r="N61" s="6"/>
    </row>
    <row r="62" spans="1:14" ht="15.75" x14ac:dyDescent="0.25">
      <c r="A62" s="25">
        <v>4222</v>
      </c>
      <c r="B62" s="26" t="s">
        <v>58</v>
      </c>
      <c r="C62" s="90">
        <f t="shared" si="1"/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0">
        <f t="shared" si="3"/>
        <v>0</v>
      </c>
      <c r="L62" s="90">
        <f t="shared" si="4"/>
        <v>0</v>
      </c>
      <c r="M62" s="6"/>
      <c r="N62" s="6"/>
    </row>
    <row r="63" spans="1:14" ht="17.25" customHeight="1" x14ac:dyDescent="0.25">
      <c r="A63" s="21">
        <v>4223</v>
      </c>
      <c r="B63" s="3" t="s">
        <v>59</v>
      </c>
      <c r="C63" s="90">
        <f t="shared" si="1"/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0">
        <f t="shared" si="3"/>
        <v>0</v>
      </c>
      <c r="L63" s="90">
        <f t="shared" si="4"/>
        <v>0</v>
      </c>
      <c r="M63" s="6"/>
      <c r="N63" s="6"/>
    </row>
    <row r="64" spans="1:14" ht="15" customHeight="1" x14ac:dyDescent="0.25">
      <c r="A64" s="21">
        <v>4226</v>
      </c>
      <c r="B64" s="3" t="s">
        <v>60</v>
      </c>
      <c r="C64" s="90">
        <f t="shared" si="1"/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0">
        <f t="shared" si="3"/>
        <v>0</v>
      </c>
      <c r="L64" s="90">
        <f t="shared" si="4"/>
        <v>0</v>
      </c>
      <c r="M64" s="30"/>
      <c r="N64" s="30"/>
    </row>
    <row r="65" spans="1:14" ht="31.5" customHeight="1" x14ac:dyDescent="0.25">
      <c r="A65" s="25">
        <v>4227</v>
      </c>
      <c r="B65" s="26" t="s">
        <v>55</v>
      </c>
      <c r="C65" s="90">
        <f t="shared" si="1"/>
        <v>10000</v>
      </c>
      <c r="D65" s="93">
        <v>4700</v>
      </c>
      <c r="E65" s="93">
        <v>0</v>
      </c>
      <c r="F65" s="93">
        <v>0</v>
      </c>
      <c r="G65" s="93">
        <v>0</v>
      </c>
      <c r="H65" s="93">
        <v>0</v>
      </c>
      <c r="I65" s="93">
        <v>5300</v>
      </c>
      <c r="J65" s="93">
        <v>0</v>
      </c>
      <c r="K65" s="90">
        <f t="shared" si="3"/>
        <v>10000</v>
      </c>
      <c r="L65" s="90">
        <f t="shared" si="4"/>
        <v>10000</v>
      </c>
      <c r="M65" s="6"/>
      <c r="N65" s="6"/>
    </row>
    <row r="66" spans="1:14" ht="15.75" x14ac:dyDescent="0.25">
      <c r="A66" s="33" t="s">
        <v>70</v>
      </c>
      <c r="B66" s="34"/>
      <c r="C66" s="90">
        <f t="shared" si="1"/>
        <v>286900</v>
      </c>
      <c r="D66" s="95">
        <f t="shared" ref="D66:J66" si="20">D67+D71+D75+D79</f>
        <v>284900</v>
      </c>
      <c r="E66" s="95">
        <f t="shared" si="20"/>
        <v>0</v>
      </c>
      <c r="F66" s="95">
        <f t="shared" si="20"/>
        <v>0</v>
      </c>
      <c r="G66" s="95">
        <f t="shared" si="20"/>
        <v>2000</v>
      </c>
      <c r="H66" s="95">
        <f t="shared" si="20"/>
        <v>0</v>
      </c>
      <c r="I66" s="95">
        <f t="shared" si="20"/>
        <v>0</v>
      </c>
      <c r="J66" s="95">
        <f t="shared" si="20"/>
        <v>0</v>
      </c>
      <c r="K66" s="90">
        <f t="shared" si="3"/>
        <v>286900</v>
      </c>
      <c r="L66" s="90">
        <f t="shared" si="4"/>
        <v>286900</v>
      </c>
      <c r="M66" s="6"/>
      <c r="N66" s="6"/>
    </row>
    <row r="67" spans="1:14" ht="29.25" customHeight="1" x14ac:dyDescent="0.25">
      <c r="A67" s="122" t="s">
        <v>63</v>
      </c>
      <c r="B67" s="123"/>
      <c r="C67" s="90">
        <f t="shared" si="1"/>
        <v>53000</v>
      </c>
      <c r="D67" s="94">
        <f t="shared" ref="D67:J69" si="21">D68</f>
        <v>53000</v>
      </c>
      <c r="E67" s="94">
        <f t="shared" si="21"/>
        <v>0</v>
      </c>
      <c r="F67" s="94">
        <f t="shared" si="21"/>
        <v>0</v>
      </c>
      <c r="G67" s="94">
        <f t="shared" si="21"/>
        <v>0</v>
      </c>
      <c r="H67" s="94">
        <f t="shared" si="21"/>
        <v>0</v>
      </c>
      <c r="I67" s="94">
        <f t="shared" si="21"/>
        <v>0</v>
      </c>
      <c r="J67" s="94">
        <f t="shared" si="21"/>
        <v>0</v>
      </c>
      <c r="K67" s="90">
        <f t="shared" si="3"/>
        <v>53000</v>
      </c>
      <c r="L67" s="90">
        <f t="shared" si="4"/>
        <v>53000</v>
      </c>
      <c r="M67" s="6"/>
      <c r="N67" s="6"/>
    </row>
    <row r="68" spans="1:14" ht="19.5" customHeight="1" x14ac:dyDescent="0.25">
      <c r="A68" s="22">
        <v>32</v>
      </c>
      <c r="B68" s="23" t="s">
        <v>21</v>
      </c>
      <c r="C68" s="90">
        <f t="shared" si="1"/>
        <v>53000</v>
      </c>
      <c r="D68" s="94">
        <f t="shared" si="21"/>
        <v>53000</v>
      </c>
      <c r="E68" s="94">
        <f t="shared" si="21"/>
        <v>0</v>
      </c>
      <c r="F68" s="94">
        <f t="shared" si="21"/>
        <v>0</v>
      </c>
      <c r="G68" s="94">
        <f t="shared" si="21"/>
        <v>0</v>
      </c>
      <c r="H68" s="94">
        <f t="shared" si="21"/>
        <v>0</v>
      </c>
      <c r="I68" s="94">
        <f t="shared" si="21"/>
        <v>0</v>
      </c>
      <c r="J68" s="94">
        <f t="shared" si="21"/>
        <v>0</v>
      </c>
      <c r="K68" s="90">
        <f t="shared" si="3"/>
        <v>53000</v>
      </c>
      <c r="L68" s="90">
        <f t="shared" si="4"/>
        <v>53000</v>
      </c>
      <c r="M68" s="6"/>
      <c r="N68" s="6"/>
    </row>
    <row r="69" spans="1:14" ht="30" customHeight="1" x14ac:dyDescent="0.25">
      <c r="A69" s="35">
        <v>329</v>
      </c>
      <c r="B69" s="38" t="s">
        <v>43</v>
      </c>
      <c r="C69" s="90">
        <f t="shared" si="1"/>
        <v>53000</v>
      </c>
      <c r="D69" s="94">
        <f t="shared" si="21"/>
        <v>53000</v>
      </c>
      <c r="E69" s="94">
        <f t="shared" si="21"/>
        <v>0</v>
      </c>
      <c r="F69" s="94">
        <f t="shared" si="21"/>
        <v>0</v>
      </c>
      <c r="G69" s="94">
        <f t="shared" si="21"/>
        <v>0</v>
      </c>
      <c r="H69" s="94">
        <f t="shared" si="21"/>
        <v>0</v>
      </c>
      <c r="I69" s="94">
        <f t="shared" si="21"/>
        <v>0</v>
      </c>
      <c r="J69" s="94">
        <f t="shared" si="21"/>
        <v>0</v>
      </c>
      <c r="K69" s="90">
        <f t="shared" si="3"/>
        <v>53000</v>
      </c>
      <c r="L69" s="90">
        <f t="shared" si="4"/>
        <v>53000</v>
      </c>
      <c r="M69" s="6"/>
      <c r="N69" s="6"/>
    </row>
    <row r="70" spans="1:14" ht="31.5" x14ac:dyDescent="0.25">
      <c r="A70" s="25">
        <v>3291</v>
      </c>
      <c r="B70" s="26" t="s">
        <v>61</v>
      </c>
      <c r="C70" s="90">
        <f t="shared" si="1"/>
        <v>53000</v>
      </c>
      <c r="D70" s="93">
        <v>53000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0">
        <f t="shared" si="3"/>
        <v>53000</v>
      </c>
      <c r="L70" s="90">
        <f t="shared" si="4"/>
        <v>53000</v>
      </c>
      <c r="M70" s="6"/>
      <c r="N70" s="6"/>
    </row>
    <row r="71" spans="1:14" ht="33" customHeight="1" x14ac:dyDescent="0.25">
      <c r="A71" s="122" t="s">
        <v>64</v>
      </c>
      <c r="B71" s="123"/>
      <c r="C71" s="90">
        <f t="shared" si="1"/>
        <v>80000</v>
      </c>
      <c r="D71" s="94">
        <f t="shared" ref="D71:J73" si="22">D72</f>
        <v>80000</v>
      </c>
      <c r="E71" s="94">
        <f t="shared" si="22"/>
        <v>0</v>
      </c>
      <c r="F71" s="94">
        <f t="shared" si="22"/>
        <v>0</v>
      </c>
      <c r="G71" s="94">
        <f t="shared" si="22"/>
        <v>0</v>
      </c>
      <c r="H71" s="94">
        <f t="shared" si="22"/>
        <v>0</v>
      </c>
      <c r="I71" s="94">
        <f t="shared" si="22"/>
        <v>0</v>
      </c>
      <c r="J71" s="94">
        <f t="shared" si="22"/>
        <v>0</v>
      </c>
      <c r="K71" s="90">
        <f t="shared" si="3"/>
        <v>80000</v>
      </c>
      <c r="L71" s="90">
        <f t="shared" si="4"/>
        <v>80000</v>
      </c>
      <c r="M71" s="6"/>
      <c r="N71" s="6"/>
    </row>
    <row r="72" spans="1:14" ht="46.5" customHeight="1" x14ac:dyDescent="0.25">
      <c r="A72" s="22">
        <v>37</v>
      </c>
      <c r="B72" s="27" t="s">
        <v>65</v>
      </c>
      <c r="C72" s="90">
        <f t="shared" si="1"/>
        <v>80000</v>
      </c>
      <c r="D72" s="94">
        <f t="shared" si="22"/>
        <v>80000</v>
      </c>
      <c r="E72" s="94">
        <f t="shared" si="22"/>
        <v>0</v>
      </c>
      <c r="F72" s="94">
        <f t="shared" si="22"/>
        <v>0</v>
      </c>
      <c r="G72" s="94">
        <f t="shared" si="22"/>
        <v>0</v>
      </c>
      <c r="H72" s="94">
        <f t="shared" si="22"/>
        <v>0</v>
      </c>
      <c r="I72" s="94">
        <f t="shared" si="22"/>
        <v>0</v>
      </c>
      <c r="J72" s="94">
        <f t="shared" si="22"/>
        <v>0</v>
      </c>
      <c r="K72" s="90">
        <f t="shared" si="3"/>
        <v>80000</v>
      </c>
      <c r="L72" s="90">
        <f t="shared" si="4"/>
        <v>80000</v>
      </c>
      <c r="M72" s="6"/>
      <c r="N72" s="6"/>
    </row>
    <row r="73" spans="1:14" ht="31.5" x14ac:dyDescent="0.25">
      <c r="A73" s="35">
        <v>372</v>
      </c>
      <c r="B73" s="36" t="s">
        <v>80</v>
      </c>
      <c r="C73" s="90">
        <f t="shared" si="1"/>
        <v>80000</v>
      </c>
      <c r="D73" s="94">
        <f t="shared" si="22"/>
        <v>80000</v>
      </c>
      <c r="E73" s="94">
        <f t="shared" si="22"/>
        <v>0</v>
      </c>
      <c r="F73" s="94">
        <f t="shared" si="22"/>
        <v>0</v>
      </c>
      <c r="G73" s="94">
        <f t="shared" si="22"/>
        <v>0</v>
      </c>
      <c r="H73" s="94">
        <f t="shared" si="22"/>
        <v>0</v>
      </c>
      <c r="I73" s="94">
        <f t="shared" si="22"/>
        <v>0</v>
      </c>
      <c r="J73" s="94">
        <f t="shared" si="22"/>
        <v>0</v>
      </c>
      <c r="K73" s="90">
        <f t="shared" si="3"/>
        <v>80000</v>
      </c>
      <c r="L73" s="90">
        <f t="shared" si="4"/>
        <v>80000</v>
      </c>
      <c r="M73" s="6"/>
      <c r="N73" s="6"/>
    </row>
    <row r="74" spans="1:14" ht="29.25" customHeight="1" x14ac:dyDescent="0.25">
      <c r="A74" s="25">
        <v>3722</v>
      </c>
      <c r="B74" s="26" t="s">
        <v>66</v>
      </c>
      <c r="C74" s="90">
        <f t="shared" si="1"/>
        <v>80000</v>
      </c>
      <c r="D74" s="93">
        <v>80000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0">
        <f t="shared" si="3"/>
        <v>80000</v>
      </c>
      <c r="L74" s="90">
        <f t="shared" si="4"/>
        <v>80000</v>
      </c>
      <c r="M74" s="6"/>
      <c r="N74" s="6"/>
    </row>
    <row r="75" spans="1:14" ht="31.5" customHeight="1" x14ac:dyDescent="0.25">
      <c r="A75" s="119" t="s">
        <v>67</v>
      </c>
      <c r="B75" s="120"/>
      <c r="C75" s="90">
        <f t="shared" ref="C75:C83" si="23">D75+E75+F75+G75+H75+I75+J75</f>
        <v>150000</v>
      </c>
      <c r="D75" s="94">
        <f t="shared" ref="D75:J77" si="24">D76</f>
        <v>150000</v>
      </c>
      <c r="E75" s="94">
        <f t="shared" si="24"/>
        <v>0</v>
      </c>
      <c r="F75" s="94">
        <f t="shared" si="24"/>
        <v>0</v>
      </c>
      <c r="G75" s="94">
        <f t="shared" si="24"/>
        <v>0</v>
      </c>
      <c r="H75" s="94">
        <f t="shared" si="24"/>
        <v>0</v>
      </c>
      <c r="I75" s="94">
        <f t="shared" si="24"/>
        <v>0</v>
      </c>
      <c r="J75" s="94">
        <f t="shared" si="24"/>
        <v>0</v>
      </c>
      <c r="K75" s="90">
        <f t="shared" ref="K75:K83" si="25">C75-J75</f>
        <v>150000</v>
      </c>
      <c r="L75" s="90">
        <f t="shared" ref="L75:L83" si="26">C75-J75</f>
        <v>150000</v>
      </c>
      <c r="M75" s="6"/>
      <c r="N75" s="6"/>
    </row>
    <row r="76" spans="1:14" ht="47.25" x14ac:dyDescent="0.25">
      <c r="A76" s="22">
        <v>37</v>
      </c>
      <c r="B76" s="27" t="s">
        <v>65</v>
      </c>
      <c r="C76" s="90">
        <f t="shared" si="23"/>
        <v>150000</v>
      </c>
      <c r="D76" s="94">
        <f t="shared" si="24"/>
        <v>150000</v>
      </c>
      <c r="E76" s="94">
        <f t="shared" si="24"/>
        <v>0</v>
      </c>
      <c r="F76" s="94">
        <f t="shared" si="24"/>
        <v>0</v>
      </c>
      <c r="G76" s="94">
        <f t="shared" si="24"/>
        <v>0</v>
      </c>
      <c r="H76" s="94">
        <f t="shared" si="24"/>
        <v>0</v>
      </c>
      <c r="I76" s="94">
        <f t="shared" si="24"/>
        <v>0</v>
      </c>
      <c r="J76" s="94">
        <f t="shared" si="24"/>
        <v>0</v>
      </c>
      <c r="K76" s="90">
        <f t="shared" si="25"/>
        <v>150000</v>
      </c>
      <c r="L76" s="90">
        <f t="shared" si="26"/>
        <v>150000</v>
      </c>
      <c r="M76" s="6"/>
      <c r="N76" s="6"/>
    </row>
    <row r="77" spans="1:14" ht="30.75" customHeight="1" x14ac:dyDescent="0.25">
      <c r="A77" s="35">
        <v>372</v>
      </c>
      <c r="B77" s="36" t="s">
        <v>80</v>
      </c>
      <c r="C77" s="90">
        <f t="shared" si="23"/>
        <v>150000</v>
      </c>
      <c r="D77" s="94">
        <f t="shared" si="24"/>
        <v>150000</v>
      </c>
      <c r="E77" s="94">
        <f t="shared" si="24"/>
        <v>0</v>
      </c>
      <c r="F77" s="94">
        <f t="shared" si="24"/>
        <v>0</v>
      </c>
      <c r="G77" s="94">
        <f t="shared" si="24"/>
        <v>0</v>
      </c>
      <c r="H77" s="94">
        <f t="shared" si="24"/>
        <v>0</v>
      </c>
      <c r="I77" s="94">
        <f t="shared" si="24"/>
        <v>0</v>
      </c>
      <c r="J77" s="94">
        <f t="shared" si="24"/>
        <v>0</v>
      </c>
      <c r="K77" s="90">
        <f t="shared" si="25"/>
        <v>150000</v>
      </c>
      <c r="L77" s="90">
        <f t="shared" si="26"/>
        <v>150000</v>
      </c>
      <c r="M77" s="6"/>
      <c r="N77" s="6"/>
    </row>
    <row r="78" spans="1:14" ht="31.5" x14ac:dyDescent="0.25">
      <c r="A78" s="25">
        <v>3722</v>
      </c>
      <c r="B78" s="26" t="s">
        <v>66</v>
      </c>
      <c r="C78" s="90">
        <f t="shared" si="23"/>
        <v>150000</v>
      </c>
      <c r="D78" s="93">
        <v>150000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0">
        <f t="shared" si="25"/>
        <v>150000</v>
      </c>
      <c r="L78" s="90">
        <f t="shared" si="26"/>
        <v>150000</v>
      </c>
    </row>
    <row r="79" spans="1:14" ht="37.5" customHeight="1" x14ac:dyDescent="0.25">
      <c r="A79" s="122" t="s">
        <v>69</v>
      </c>
      <c r="B79" s="123"/>
      <c r="C79" s="90">
        <f t="shared" si="23"/>
        <v>3900</v>
      </c>
      <c r="D79" s="94">
        <f t="shared" ref="D79:J81" si="27">D80</f>
        <v>1900</v>
      </c>
      <c r="E79" s="94">
        <f t="shared" si="27"/>
        <v>0</v>
      </c>
      <c r="F79" s="94">
        <f t="shared" si="27"/>
        <v>0</v>
      </c>
      <c r="G79" s="94">
        <f t="shared" si="27"/>
        <v>2000</v>
      </c>
      <c r="H79" s="94">
        <f t="shared" si="27"/>
        <v>0</v>
      </c>
      <c r="I79" s="94">
        <f t="shared" si="27"/>
        <v>0</v>
      </c>
      <c r="J79" s="94">
        <f t="shared" si="27"/>
        <v>0</v>
      </c>
      <c r="K79" s="90">
        <f t="shared" si="25"/>
        <v>3900</v>
      </c>
      <c r="L79" s="90">
        <f t="shared" si="26"/>
        <v>3900</v>
      </c>
    </row>
    <row r="80" spans="1:14" ht="33" customHeight="1" x14ac:dyDescent="0.25">
      <c r="A80" s="22">
        <v>42</v>
      </c>
      <c r="B80" s="27" t="s">
        <v>52</v>
      </c>
      <c r="C80" s="90">
        <f t="shared" si="23"/>
        <v>3900</v>
      </c>
      <c r="D80" s="94">
        <f t="shared" si="27"/>
        <v>1900</v>
      </c>
      <c r="E80" s="94">
        <f t="shared" si="27"/>
        <v>0</v>
      </c>
      <c r="F80" s="94">
        <f t="shared" si="27"/>
        <v>0</v>
      </c>
      <c r="G80" s="94">
        <f t="shared" si="27"/>
        <v>2000</v>
      </c>
      <c r="H80" s="94">
        <f t="shared" si="27"/>
        <v>0</v>
      </c>
      <c r="I80" s="94">
        <f t="shared" si="27"/>
        <v>0</v>
      </c>
      <c r="J80" s="94">
        <f t="shared" si="27"/>
        <v>0</v>
      </c>
      <c r="K80" s="90">
        <f t="shared" si="25"/>
        <v>3900</v>
      </c>
      <c r="L80" s="90">
        <f t="shared" si="26"/>
        <v>3900</v>
      </c>
    </row>
    <row r="81" spans="1:12" ht="31.5" x14ac:dyDescent="0.25">
      <c r="A81" s="35">
        <v>424</v>
      </c>
      <c r="B81" s="36" t="s">
        <v>81</v>
      </c>
      <c r="C81" s="90">
        <f t="shared" si="23"/>
        <v>3900</v>
      </c>
      <c r="D81" s="94">
        <f t="shared" si="27"/>
        <v>1900</v>
      </c>
      <c r="E81" s="94">
        <f t="shared" si="27"/>
        <v>0</v>
      </c>
      <c r="F81" s="94">
        <f t="shared" si="27"/>
        <v>0</v>
      </c>
      <c r="G81" s="94">
        <f t="shared" si="27"/>
        <v>2000</v>
      </c>
      <c r="H81" s="94">
        <f t="shared" si="27"/>
        <v>0</v>
      </c>
      <c r="I81" s="94">
        <f t="shared" si="27"/>
        <v>0</v>
      </c>
      <c r="J81" s="94">
        <f t="shared" si="27"/>
        <v>0</v>
      </c>
      <c r="K81" s="90">
        <f t="shared" si="25"/>
        <v>3900</v>
      </c>
      <c r="L81" s="90">
        <f t="shared" si="26"/>
        <v>3900</v>
      </c>
    </row>
    <row r="82" spans="1:12" ht="15.75" x14ac:dyDescent="0.25">
      <c r="A82" s="25">
        <v>4241</v>
      </c>
      <c r="B82" s="26" t="s">
        <v>68</v>
      </c>
      <c r="C82" s="90">
        <f t="shared" si="23"/>
        <v>3900</v>
      </c>
      <c r="D82" s="93">
        <v>1900</v>
      </c>
      <c r="E82" s="93">
        <v>0</v>
      </c>
      <c r="F82" s="93">
        <v>0</v>
      </c>
      <c r="G82" s="93">
        <v>2000</v>
      </c>
      <c r="H82" s="93"/>
      <c r="I82" s="93"/>
      <c r="J82" s="93"/>
      <c r="K82" s="90">
        <f t="shared" si="25"/>
        <v>3900</v>
      </c>
      <c r="L82" s="90">
        <f t="shared" si="26"/>
        <v>3900</v>
      </c>
    </row>
    <row r="83" spans="1:12" ht="21" customHeight="1" x14ac:dyDescent="0.25">
      <c r="A83" s="124" t="s">
        <v>73</v>
      </c>
      <c r="B83" s="125"/>
      <c r="C83" s="90">
        <f t="shared" si="23"/>
        <v>12496399</v>
      </c>
      <c r="D83" s="96">
        <f t="shared" ref="D83:J83" si="28">D10+D66</f>
        <v>1724808</v>
      </c>
      <c r="E83" s="96">
        <f t="shared" si="28"/>
        <v>9829000</v>
      </c>
      <c r="F83" s="96">
        <f t="shared" si="28"/>
        <v>330040</v>
      </c>
      <c r="G83" s="96">
        <f t="shared" si="28"/>
        <v>209952</v>
      </c>
      <c r="H83" s="96">
        <f t="shared" si="28"/>
        <v>4000</v>
      </c>
      <c r="I83" s="96">
        <f t="shared" si="28"/>
        <v>5300</v>
      </c>
      <c r="J83" s="96">
        <f t="shared" si="28"/>
        <v>393299</v>
      </c>
      <c r="K83" s="90">
        <f t="shared" si="25"/>
        <v>12103100</v>
      </c>
      <c r="L83" s="90">
        <f t="shared" si="26"/>
        <v>12103100</v>
      </c>
    </row>
    <row r="86" spans="1:12" ht="18.75" x14ac:dyDescent="0.3">
      <c r="A86" s="126" t="s">
        <v>82</v>
      </c>
      <c r="B86" s="126"/>
    </row>
    <row r="87" spans="1:12" ht="18.75" x14ac:dyDescent="0.3">
      <c r="H87" s="121" t="s">
        <v>84</v>
      </c>
      <c r="I87" s="121"/>
      <c r="J87" s="121"/>
    </row>
    <row r="90" spans="1:12" ht="15.75" x14ac:dyDescent="0.25">
      <c r="E90" s="44" t="s">
        <v>83</v>
      </c>
    </row>
    <row r="93" spans="1:12" ht="18.75" x14ac:dyDescent="0.3">
      <c r="H93" s="121" t="s">
        <v>85</v>
      </c>
      <c r="I93" s="121"/>
      <c r="J93" s="121"/>
      <c r="K93" s="121"/>
    </row>
  </sheetData>
  <mergeCells count="14">
    <mergeCell ref="A71:B71"/>
    <mergeCell ref="A10:B10"/>
    <mergeCell ref="A11:B11"/>
    <mergeCell ref="A5:L5"/>
    <mergeCell ref="M7:N7"/>
    <mergeCell ref="A56:B56"/>
    <mergeCell ref="A67:B67"/>
    <mergeCell ref="K7:L7"/>
    <mergeCell ref="A75:B75"/>
    <mergeCell ref="H93:K93"/>
    <mergeCell ref="A79:B79"/>
    <mergeCell ref="A83:B83"/>
    <mergeCell ref="A86:B86"/>
    <mergeCell ref="H87:J87"/>
  </mergeCells>
  <phoneticPr fontId="38" type="noConversion"/>
  <pageMargins left="0.19685039370078741" right="0" top="0.15748031496062992" bottom="0.15748031496062992" header="0" footer="0"/>
  <pageSetup paperSize="9" scale="7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opLeftCell="A19" workbookViewId="0">
      <selection activeCell="H60" sqref="H60"/>
    </sheetView>
  </sheetViews>
  <sheetFormatPr defaultRowHeight="15" x14ac:dyDescent="0.25"/>
  <cols>
    <col min="1" max="1" width="10" customWidth="1"/>
    <col min="2" max="2" width="54.85546875" customWidth="1"/>
    <col min="3" max="3" width="14" customWidth="1"/>
    <col min="4" max="4" width="13.28515625" customWidth="1"/>
    <col min="5" max="5" width="11.42578125" customWidth="1"/>
    <col min="6" max="6" width="11.7109375" customWidth="1"/>
    <col min="7" max="7" width="10.28515625" customWidth="1"/>
    <col min="8" max="8" width="13.85546875" customWidth="1"/>
    <col min="9" max="9" width="12.28515625" customWidth="1"/>
  </cols>
  <sheetData>
    <row r="2" spans="1:9" ht="19.5" thickBot="1" x14ac:dyDescent="0.35">
      <c r="A2" s="47" t="s">
        <v>76</v>
      </c>
      <c r="B2" s="47"/>
    </row>
    <row r="3" spans="1:9" ht="19.5" thickBot="1" x14ac:dyDescent="0.35">
      <c r="A3" s="9" t="s">
        <v>77</v>
      </c>
      <c r="B3" s="48"/>
    </row>
    <row r="5" spans="1:9" ht="8.25" customHeight="1" x14ac:dyDescent="0.25"/>
    <row r="6" spans="1:9" ht="18" x14ac:dyDescent="0.25">
      <c r="A6" s="114" t="s">
        <v>91</v>
      </c>
      <c r="B6" s="114"/>
      <c r="C6" s="114"/>
      <c r="D6" s="114"/>
      <c r="E6" s="114"/>
      <c r="F6" s="114"/>
      <c r="G6" s="114"/>
      <c r="H6" s="114"/>
    </row>
    <row r="7" spans="1:9" ht="10.5" customHeight="1" x14ac:dyDescent="0.25"/>
    <row r="8" spans="1:9" ht="12.75" customHeight="1" x14ac:dyDescent="0.25"/>
    <row r="9" spans="1:9" ht="27.75" customHeight="1" x14ac:dyDescent="0.25">
      <c r="A9" s="134" t="s">
        <v>124</v>
      </c>
      <c r="B9" s="134"/>
      <c r="C9" s="134"/>
      <c r="D9" s="134"/>
      <c r="E9" s="134"/>
      <c r="F9" s="134"/>
      <c r="G9" s="134"/>
      <c r="H9" s="134"/>
      <c r="I9" s="134"/>
    </row>
    <row r="10" spans="1:9" ht="81.75" customHeight="1" x14ac:dyDescent="0.25">
      <c r="A10" s="103" t="s">
        <v>103</v>
      </c>
      <c r="B10" s="102" t="s">
        <v>104</v>
      </c>
      <c r="C10" s="99" t="s">
        <v>11</v>
      </c>
      <c r="D10" s="100" t="s">
        <v>10</v>
      </c>
      <c r="E10" s="100" t="s">
        <v>4</v>
      </c>
      <c r="F10" s="100" t="s">
        <v>5</v>
      </c>
      <c r="G10" s="100" t="s">
        <v>86</v>
      </c>
      <c r="H10" s="100" t="s">
        <v>87</v>
      </c>
      <c r="I10" s="101" t="s">
        <v>75</v>
      </c>
    </row>
    <row r="11" spans="1:9" ht="28.5" customHeight="1" x14ac:dyDescent="0.25">
      <c r="A11" s="104">
        <v>636</v>
      </c>
      <c r="B11" s="105" t="s">
        <v>105</v>
      </c>
      <c r="C11" s="112">
        <f>C12</f>
        <v>0</v>
      </c>
      <c r="D11" s="112">
        <f>D12</f>
        <v>9829000</v>
      </c>
      <c r="E11" s="112">
        <f t="shared" ref="E11:I11" si="0">E12</f>
        <v>0</v>
      </c>
      <c r="F11" s="112">
        <f t="shared" si="0"/>
        <v>0</v>
      </c>
      <c r="G11" s="112">
        <f t="shared" si="0"/>
        <v>0</v>
      </c>
      <c r="H11" s="112">
        <f t="shared" si="0"/>
        <v>0</v>
      </c>
      <c r="I11" s="112">
        <f t="shared" si="0"/>
        <v>0</v>
      </c>
    </row>
    <row r="12" spans="1:9" ht="28.5" customHeight="1" x14ac:dyDescent="0.25">
      <c r="A12" s="106">
        <v>6361</v>
      </c>
      <c r="B12" s="107" t="s">
        <v>105</v>
      </c>
      <c r="C12" s="111">
        <v>0</v>
      </c>
      <c r="D12" s="110">
        <v>9829000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</row>
    <row r="13" spans="1:9" ht="30.75" customHeight="1" x14ac:dyDescent="0.25">
      <c r="A13" s="104">
        <v>638</v>
      </c>
      <c r="B13" s="105" t="s">
        <v>106</v>
      </c>
      <c r="C13" s="112">
        <f>C14</f>
        <v>0</v>
      </c>
      <c r="D13" s="112">
        <f>D14</f>
        <v>0</v>
      </c>
      <c r="E13" s="112">
        <f t="shared" ref="E13:I13" si="1">E14</f>
        <v>0</v>
      </c>
      <c r="F13" s="112">
        <f t="shared" si="1"/>
        <v>0</v>
      </c>
      <c r="G13" s="112">
        <f t="shared" si="1"/>
        <v>0</v>
      </c>
      <c r="H13" s="112">
        <f t="shared" si="1"/>
        <v>0</v>
      </c>
      <c r="I13" s="112">
        <f t="shared" si="1"/>
        <v>393299</v>
      </c>
    </row>
    <row r="14" spans="1:9" ht="28.5" customHeight="1" x14ac:dyDescent="0.25">
      <c r="A14" s="106">
        <v>6381</v>
      </c>
      <c r="B14" s="108" t="s">
        <v>106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393299</v>
      </c>
    </row>
    <row r="15" spans="1:9" ht="16.5" customHeight="1" x14ac:dyDescent="0.25">
      <c r="A15" s="104">
        <v>641</v>
      </c>
      <c r="B15" s="105" t="s">
        <v>107</v>
      </c>
      <c r="C15" s="112">
        <f>C16+C17</f>
        <v>3600</v>
      </c>
      <c r="D15" s="112">
        <f t="shared" ref="D15:I15" si="2">D16+D17</f>
        <v>0</v>
      </c>
      <c r="E15" s="112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2">
        <f t="shared" si="2"/>
        <v>0</v>
      </c>
    </row>
    <row r="16" spans="1:9" ht="15.75" customHeight="1" x14ac:dyDescent="0.25">
      <c r="A16" s="106">
        <v>6413</v>
      </c>
      <c r="B16" s="108" t="s">
        <v>108</v>
      </c>
      <c r="C16" s="110">
        <v>500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</row>
    <row r="17" spans="1:9" x14ac:dyDescent="0.25">
      <c r="A17" s="109">
        <v>6416</v>
      </c>
      <c r="B17" s="107" t="s">
        <v>109</v>
      </c>
      <c r="C17" s="110">
        <v>3100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</row>
    <row r="18" spans="1:9" ht="16.5" customHeight="1" x14ac:dyDescent="0.25">
      <c r="A18" s="104">
        <v>652</v>
      </c>
      <c r="B18" s="105" t="s">
        <v>110</v>
      </c>
      <c r="C18" s="112">
        <f>C19</f>
        <v>0</v>
      </c>
      <c r="D18" s="112">
        <f t="shared" ref="D18:I18" si="3">D19</f>
        <v>0</v>
      </c>
      <c r="E18" s="112">
        <f t="shared" si="3"/>
        <v>0</v>
      </c>
      <c r="F18" s="112">
        <f t="shared" si="3"/>
        <v>209952</v>
      </c>
      <c r="G18" s="112">
        <f t="shared" si="3"/>
        <v>0</v>
      </c>
      <c r="H18" s="112">
        <f t="shared" si="3"/>
        <v>0</v>
      </c>
      <c r="I18" s="112">
        <f t="shared" si="3"/>
        <v>0</v>
      </c>
    </row>
    <row r="19" spans="1:9" x14ac:dyDescent="0.25">
      <c r="A19" s="109">
        <v>6526</v>
      </c>
      <c r="B19" s="107" t="s">
        <v>111</v>
      </c>
      <c r="C19" s="110">
        <v>0</v>
      </c>
      <c r="D19" s="110">
        <v>0</v>
      </c>
      <c r="E19" s="110">
        <v>0</v>
      </c>
      <c r="F19" s="110">
        <v>209952</v>
      </c>
      <c r="G19" s="110">
        <v>0</v>
      </c>
      <c r="H19" s="110">
        <v>0</v>
      </c>
      <c r="I19" s="110">
        <v>0</v>
      </c>
    </row>
    <row r="20" spans="1:9" ht="15.75" customHeight="1" x14ac:dyDescent="0.25">
      <c r="A20" s="104">
        <v>661</v>
      </c>
      <c r="B20" s="105" t="s">
        <v>112</v>
      </c>
      <c r="C20" s="112">
        <f>C21</f>
        <v>0</v>
      </c>
      <c r="D20" s="112">
        <f t="shared" ref="D20:I20" si="4">D21</f>
        <v>0</v>
      </c>
      <c r="E20" s="112">
        <f t="shared" si="4"/>
        <v>330040</v>
      </c>
      <c r="F20" s="112">
        <f t="shared" si="4"/>
        <v>0</v>
      </c>
      <c r="G20" s="112">
        <f t="shared" si="4"/>
        <v>0</v>
      </c>
      <c r="H20" s="112">
        <f t="shared" si="4"/>
        <v>0</v>
      </c>
      <c r="I20" s="112">
        <f t="shared" si="4"/>
        <v>0</v>
      </c>
    </row>
    <row r="21" spans="1:9" x14ac:dyDescent="0.25">
      <c r="A21" s="109">
        <v>6615</v>
      </c>
      <c r="B21" s="107" t="s">
        <v>113</v>
      </c>
      <c r="C21" s="110">
        <v>0</v>
      </c>
      <c r="D21" s="110">
        <v>0</v>
      </c>
      <c r="E21" s="110">
        <v>330040</v>
      </c>
      <c r="F21" s="110">
        <v>0</v>
      </c>
      <c r="G21" s="110">
        <v>0</v>
      </c>
      <c r="H21" s="110">
        <v>0</v>
      </c>
      <c r="I21" s="110">
        <v>0</v>
      </c>
    </row>
    <row r="22" spans="1:9" ht="17.25" customHeight="1" x14ac:dyDescent="0.25">
      <c r="A22" s="104">
        <v>663</v>
      </c>
      <c r="B22" s="105" t="s">
        <v>114</v>
      </c>
      <c r="C22" s="112">
        <f>C23+C24</f>
        <v>0</v>
      </c>
      <c r="D22" s="112">
        <f t="shared" ref="D22:I22" si="5">D23+D24</f>
        <v>0</v>
      </c>
      <c r="E22" s="112">
        <f t="shared" si="5"/>
        <v>0</v>
      </c>
      <c r="F22" s="112">
        <f t="shared" si="5"/>
        <v>0</v>
      </c>
      <c r="G22" s="112">
        <f t="shared" si="5"/>
        <v>4000</v>
      </c>
      <c r="H22" s="112">
        <f t="shared" si="5"/>
        <v>0</v>
      </c>
      <c r="I22" s="112">
        <f t="shared" si="5"/>
        <v>0</v>
      </c>
    </row>
    <row r="23" spans="1:9" x14ac:dyDescent="0.25">
      <c r="A23" s="109">
        <v>6631</v>
      </c>
      <c r="B23" s="107" t="s">
        <v>115</v>
      </c>
      <c r="C23" s="110">
        <v>0</v>
      </c>
      <c r="D23" s="110">
        <v>0</v>
      </c>
      <c r="E23" s="110">
        <v>0</v>
      </c>
      <c r="F23" s="110">
        <v>0</v>
      </c>
      <c r="G23" s="110">
        <v>4000</v>
      </c>
      <c r="H23" s="110">
        <v>0</v>
      </c>
      <c r="I23" s="110">
        <v>0</v>
      </c>
    </row>
    <row r="24" spans="1:9" x14ac:dyDescent="0.25">
      <c r="A24" s="109">
        <v>6632</v>
      </c>
      <c r="B24" s="107" t="s">
        <v>116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</row>
    <row r="25" spans="1:9" ht="30" customHeight="1" x14ac:dyDescent="0.25">
      <c r="A25" s="104">
        <v>671</v>
      </c>
      <c r="B25" s="105" t="s">
        <v>117</v>
      </c>
      <c r="C25" s="112">
        <f>C26+C27</f>
        <v>1721208</v>
      </c>
      <c r="D25" s="112">
        <f t="shared" ref="D25:I25" si="6">D26+D27</f>
        <v>0</v>
      </c>
      <c r="E25" s="112">
        <f t="shared" si="6"/>
        <v>0</v>
      </c>
      <c r="F25" s="112">
        <f t="shared" si="6"/>
        <v>0</v>
      </c>
      <c r="G25" s="112">
        <f t="shared" si="6"/>
        <v>0</v>
      </c>
      <c r="H25" s="112">
        <f t="shared" si="6"/>
        <v>0</v>
      </c>
      <c r="I25" s="112">
        <f t="shared" si="6"/>
        <v>0</v>
      </c>
    </row>
    <row r="26" spans="1:9" ht="17.25" customHeight="1" x14ac:dyDescent="0.25">
      <c r="A26" s="109">
        <v>6711</v>
      </c>
      <c r="B26" s="107" t="s">
        <v>118</v>
      </c>
      <c r="C26" s="110">
        <v>1685608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</row>
    <row r="27" spans="1:9" ht="30" customHeight="1" x14ac:dyDescent="0.25">
      <c r="A27" s="109">
        <v>6712</v>
      </c>
      <c r="B27" s="107" t="s">
        <v>119</v>
      </c>
      <c r="C27" s="110">
        <v>35600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</row>
    <row r="28" spans="1:9" ht="18" customHeight="1" x14ac:dyDescent="0.25">
      <c r="A28" s="104">
        <v>721</v>
      </c>
      <c r="B28" s="105" t="s">
        <v>120</v>
      </c>
      <c r="C28" s="112">
        <f>C29</f>
        <v>0</v>
      </c>
      <c r="D28" s="112">
        <f t="shared" ref="D28:I28" si="7">D29</f>
        <v>0</v>
      </c>
      <c r="E28" s="112">
        <f t="shared" si="7"/>
        <v>0</v>
      </c>
      <c r="F28" s="112">
        <f t="shared" si="7"/>
        <v>0</v>
      </c>
      <c r="G28" s="112">
        <f t="shared" si="7"/>
        <v>0</v>
      </c>
      <c r="H28" s="112">
        <f t="shared" si="7"/>
        <v>5300</v>
      </c>
      <c r="I28" s="112">
        <f t="shared" si="7"/>
        <v>0</v>
      </c>
    </row>
    <row r="29" spans="1:9" ht="18" customHeight="1" x14ac:dyDescent="0.25">
      <c r="A29" s="109">
        <v>7211</v>
      </c>
      <c r="B29" s="107" t="s">
        <v>121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5300</v>
      </c>
      <c r="I29" s="110">
        <v>0</v>
      </c>
    </row>
    <row r="30" spans="1:9" x14ac:dyDescent="0.25">
      <c r="A30" s="135" t="s">
        <v>122</v>
      </c>
      <c r="B30" s="135"/>
      <c r="C30" s="113">
        <f>C11+C13+C15+C18+C20+C22+C25+C28</f>
        <v>1724808</v>
      </c>
      <c r="D30" s="113">
        <f t="shared" ref="D30:I30" si="8">D11+D13+D15+D18+D20+D22+D25+D28</f>
        <v>9829000</v>
      </c>
      <c r="E30" s="113">
        <f t="shared" si="8"/>
        <v>330040</v>
      </c>
      <c r="F30" s="113">
        <f t="shared" si="8"/>
        <v>209952</v>
      </c>
      <c r="G30" s="113">
        <f t="shared" si="8"/>
        <v>4000</v>
      </c>
      <c r="H30" s="113">
        <f t="shared" si="8"/>
        <v>5300</v>
      </c>
      <c r="I30" s="113">
        <f t="shared" si="8"/>
        <v>393299</v>
      </c>
    </row>
    <row r="31" spans="1:9" ht="20.25" customHeight="1" x14ac:dyDescent="0.25">
      <c r="A31" s="136" t="s">
        <v>88</v>
      </c>
      <c r="B31" s="136"/>
      <c r="C31" s="137">
        <f>C30+D30+E30+F30+G30+H30+I30</f>
        <v>12496399</v>
      </c>
      <c r="D31" s="137"/>
      <c r="E31" s="137"/>
      <c r="F31" s="137"/>
      <c r="G31" s="137"/>
      <c r="H31" s="137"/>
      <c r="I31" s="137"/>
    </row>
    <row r="32" spans="1:9" ht="72" customHeight="1" x14ac:dyDescent="0.25">
      <c r="C32" s="98"/>
    </row>
    <row r="33" spans="1:9" ht="24.75" customHeight="1" x14ac:dyDescent="0.25">
      <c r="A33" s="134" t="s">
        <v>123</v>
      </c>
      <c r="B33" s="134"/>
      <c r="C33" s="134"/>
      <c r="D33" s="134"/>
      <c r="E33" s="134"/>
      <c r="F33" s="134"/>
      <c r="G33" s="134"/>
      <c r="H33" s="134"/>
      <c r="I33" s="134"/>
    </row>
    <row r="34" spans="1:9" ht="76.5" x14ac:dyDescent="0.25">
      <c r="A34" s="103" t="s">
        <v>103</v>
      </c>
      <c r="B34" s="102" t="s">
        <v>104</v>
      </c>
      <c r="C34" s="99" t="s">
        <v>11</v>
      </c>
      <c r="D34" s="100" t="s">
        <v>10</v>
      </c>
      <c r="E34" s="100" t="s">
        <v>4</v>
      </c>
      <c r="F34" s="100" t="s">
        <v>5</v>
      </c>
      <c r="G34" s="100" t="s">
        <v>86</v>
      </c>
      <c r="H34" s="100" t="s">
        <v>87</v>
      </c>
      <c r="I34" s="101" t="s">
        <v>75</v>
      </c>
    </row>
    <row r="35" spans="1:9" ht="30" x14ac:dyDescent="0.25">
      <c r="A35" s="104">
        <v>636</v>
      </c>
      <c r="B35" s="105" t="s">
        <v>105</v>
      </c>
      <c r="C35" s="112">
        <f>C36</f>
        <v>0</v>
      </c>
      <c r="D35" s="112">
        <f>D36</f>
        <v>9829000</v>
      </c>
      <c r="E35" s="112">
        <f t="shared" ref="E35" si="9">E36</f>
        <v>0</v>
      </c>
      <c r="F35" s="112">
        <f t="shared" ref="F35" si="10">F36</f>
        <v>0</v>
      </c>
      <c r="G35" s="112">
        <f t="shared" ref="G35" si="11">G36</f>
        <v>0</v>
      </c>
      <c r="H35" s="112">
        <f t="shared" ref="H35" si="12">H36</f>
        <v>0</v>
      </c>
      <c r="I35" s="112">
        <f t="shared" ref="I35" si="13">I36</f>
        <v>0</v>
      </c>
    </row>
    <row r="36" spans="1:9" ht="30" x14ac:dyDescent="0.25">
      <c r="A36" s="106">
        <v>6361</v>
      </c>
      <c r="B36" s="107" t="s">
        <v>105</v>
      </c>
      <c r="C36" s="111">
        <v>0</v>
      </c>
      <c r="D36" s="110">
        <v>9829000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</row>
    <row r="37" spans="1:9" ht="30" x14ac:dyDescent="0.25">
      <c r="A37" s="104">
        <v>638</v>
      </c>
      <c r="B37" s="105" t="s">
        <v>106</v>
      </c>
      <c r="C37" s="112">
        <f>C38</f>
        <v>0</v>
      </c>
      <c r="D37" s="112">
        <f>D38</f>
        <v>0</v>
      </c>
      <c r="E37" s="112">
        <f t="shared" ref="E37" si="14">E38</f>
        <v>0</v>
      </c>
      <c r="F37" s="112">
        <f t="shared" ref="F37" si="15">F38</f>
        <v>0</v>
      </c>
      <c r="G37" s="112">
        <f t="shared" ref="G37" si="16">G38</f>
        <v>0</v>
      </c>
      <c r="H37" s="112">
        <f t="shared" ref="H37" si="17">H38</f>
        <v>0</v>
      </c>
      <c r="I37" s="112">
        <f t="shared" ref="I37" si="18">I38</f>
        <v>0</v>
      </c>
    </row>
    <row r="38" spans="1:9" ht="30" x14ac:dyDescent="0.25">
      <c r="A38" s="106">
        <v>6381</v>
      </c>
      <c r="B38" s="108" t="s">
        <v>106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</row>
    <row r="39" spans="1:9" x14ac:dyDescent="0.25">
      <c r="A39" s="104">
        <v>641</v>
      </c>
      <c r="B39" s="105" t="s">
        <v>107</v>
      </c>
      <c r="C39" s="112">
        <f>C40+C41</f>
        <v>3600</v>
      </c>
      <c r="D39" s="112">
        <f t="shared" ref="D39" si="19">D40+D41</f>
        <v>0</v>
      </c>
      <c r="E39" s="112">
        <f t="shared" ref="E39" si="20">E40+E41</f>
        <v>0</v>
      </c>
      <c r="F39" s="112">
        <f t="shared" ref="F39" si="21">F40+F41</f>
        <v>0</v>
      </c>
      <c r="G39" s="112">
        <f t="shared" ref="G39" si="22">G40+G41</f>
        <v>0</v>
      </c>
      <c r="H39" s="112">
        <f t="shared" ref="H39" si="23">H40+H41</f>
        <v>0</v>
      </c>
      <c r="I39" s="112">
        <f t="shared" ref="I39" si="24">I40+I41</f>
        <v>0</v>
      </c>
    </row>
    <row r="40" spans="1:9" x14ac:dyDescent="0.25">
      <c r="A40" s="106">
        <v>6413</v>
      </c>
      <c r="B40" s="108" t="s">
        <v>108</v>
      </c>
      <c r="C40" s="110">
        <v>500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</row>
    <row r="41" spans="1:9" x14ac:dyDescent="0.25">
      <c r="A41" s="109">
        <v>6416</v>
      </c>
      <c r="B41" s="107" t="s">
        <v>109</v>
      </c>
      <c r="C41" s="110">
        <v>3100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</row>
    <row r="42" spans="1:9" x14ac:dyDescent="0.25">
      <c r="A42" s="104">
        <v>652</v>
      </c>
      <c r="B42" s="105" t="s">
        <v>110</v>
      </c>
      <c r="C42" s="112">
        <f>C43</f>
        <v>0</v>
      </c>
      <c r="D42" s="112">
        <f t="shared" ref="D42" si="25">D43</f>
        <v>0</v>
      </c>
      <c r="E42" s="112">
        <f t="shared" ref="E42" si="26">E43</f>
        <v>0</v>
      </c>
      <c r="F42" s="112">
        <f t="shared" ref="F42" si="27">F43</f>
        <v>209952</v>
      </c>
      <c r="G42" s="112">
        <f t="shared" ref="G42" si="28">G43</f>
        <v>0</v>
      </c>
      <c r="H42" s="112">
        <f t="shared" ref="H42" si="29">H43</f>
        <v>0</v>
      </c>
      <c r="I42" s="112">
        <f t="shared" ref="I42" si="30">I43</f>
        <v>0</v>
      </c>
    </row>
    <row r="43" spans="1:9" x14ac:dyDescent="0.25">
      <c r="A43" s="109">
        <v>6526</v>
      </c>
      <c r="B43" s="107" t="s">
        <v>111</v>
      </c>
      <c r="C43" s="110">
        <v>0</v>
      </c>
      <c r="D43" s="110">
        <v>0</v>
      </c>
      <c r="E43" s="110">
        <v>0</v>
      </c>
      <c r="F43" s="110">
        <v>209952</v>
      </c>
      <c r="G43" s="110">
        <v>0</v>
      </c>
      <c r="H43" s="110">
        <v>0</v>
      </c>
      <c r="I43" s="110">
        <v>0</v>
      </c>
    </row>
    <row r="44" spans="1:9" x14ac:dyDescent="0.25">
      <c r="A44" s="104">
        <v>661</v>
      </c>
      <c r="B44" s="105" t="s">
        <v>112</v>
      </c>
      <c r="C44" s="112">
        <f>C45</f>
        <v>0</v>
      </c>
      <c r="D44" s="112">
        <f t="shared" ref="D44" si="31">D45</f>
        <v>0</v>
      </c>
      <c r="E44" s="112">
        <f t="shared" ref="E44" si="32">E45</f>
        <v>330040</v>
      </c>
      <c r="F44" s="112">
        <f t="shared" ref="F44" si="33">F45</f>
        <v>0</v>
      </c>
      <c r="G44" s="112">
        <f t="shared" ref="G44" si="34">G45</f>
        <v>0</v>
      </c>
      <c r="H44" s="112">
        <f t="shared" ref="H44" si="35">H45</f>
        <v>0</v>
      </c>
      <c r="I44" s="112">
        <f t="shared" ref="I44" si="36">I45</f>
        <v>0</v>
      </c>
    </row>
    <row r="45" spans="1:9" x14ac:dyDescent="0.25">
      <c r="A45" s="109">
        <v>6615</v>
      </c>
      <c r="B45" s="107" t="s">
        <v>113</v>
      </c>
      <c r="C45" s="110">
        <v>0</v>
      </c>
      <c r="D45" s="110">
        <v>0</v>
      </c>
      <c r="E45" s="110">
        <v>330040</v>
      </c>
      <c r="F45" s="110">
        <v>0</v>
      </c>
      <c r="G45" s="110">
        <v>0</v>
      </c>
      <c r="H45" s="110">
        <v>0</v>
      </c>
      <c r="I45" s="110">
        <v>0</v>
      </c>
    </row>
    <row r="46" spans="1:9" x14ac:dyDescent="0.25">
      <c r="A46" s="104">
        <v>663</v>
      </c>
      <c r="B46" s="105" t="s">
        <v>114</v>
      </c>
      <c r="C46" s="112">
        <f>C47+C48</f>
        <v>0</v>
      </c>
      <c r="D46" s="112">
        <f t="shared" ref="D46" si="37">D47+D48</f>
        <v>0</v>
      </c>
      <c r="E46" s="112">
        <f t="shared" ref="E46" si="38">E47+E48</f>
        <v>0</v>
      </c>
      <c r="F46" s="112">
        <f t="shared" ref="F46" si="39">F47+F48</f>
        <v>0</v>
      </c>
      <c r="G46" s="112">
        <f t="shared" ref="G46" si="40">G47+G48</f>
        <v>4000</v>
      </c>
      <c r="H46" s="112">
        <f t="shared" ref="H46" si="41">H47+H48</f>
        <v>0</v>
      </c>
      <c r="I46" s="112">
        <f t="shared" ref="I46" si="42">I47+I48</f>
        <v>0</v>
      </c>
    </row>
    <row r="47" spans="1:9" x14ac:dyDescent="0.25">
      <c r="A47" s="109">
        <v>6631</v>
      </c>
      <c r="B47" s="107" t="s">
        <v>115</v>
      </c>
      <c r="C47" s="110">
        <v>0</v>
      </c>
      <c r="D47" s="110">
        <v>0</v>
      </c>
      <c r="E47" s="110">
        <v>0</v>
      </c>
      <c r="F47" s="110">
        <v>0</v>
      </c>
      <c r="G47" s="110">
        <v>4000</v>
      </c>
      <c r="H47" s="110">
        <v>0</v>
      </c>
      <c r="I47" s="110">
        <v>0</v>
      </c>
    </row>
    <row r="48" spans="1:9" x14ac:dyDescent="0.25">
      <c r="A48" s="109">
        <v>6632</v>
      </c>
      <c r="B48" s="107" t="s">
        <v>116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</row>
    <row r="49" spans="1:9" ht="30" x14ac:dyDescent="0.25">
      <c r="A49" s="104">
        <v>671</v>
      </c>
      <c r="B49" s="105" t="s">
        <v>117</v>
      </c>
      <c r="C49" s="112">
        <f>C50+C51</f>
        <v>1721208</v>
      </c>
      <c r="D49" s="112">
        <f t="shared" ref="D49" si="43">D50+D51</f>
        <v>0</v>
      </c>
      <c r="E49" s="112">
        <f t="shared" ref="E49" si="44">E50+E51</f>
        <v>0</v>
      </c>
      <c r="F49" s="112">
        <f t="shared" ref="F49" si="45">F50+F51</f>
        <v>0</v>
      </c>
      <c r="G49" s="112">
        <f t="shared" ref="G49" si="46">G50+G51</f>
        <v>0</v>
      </c>
      <c r="H49" s="112">
        <f t="shared" ref="H49" si="47">H50+H51</f>
        <v>0</v>
      </c>
      <c r="I49" s="112">
        <f t="shared" ref="I49" si="48">I50+I51</f>
        <v>0</v>
      </c>
    </row>
    <row r="50" spans="1:9" x14ac:dyDescent="0.25">
      <c r="A50" s="109">
        <v>6711</v>
      </c>
      <c r="B50" s="107" t="s">
        <v>118</v>
      </c>
      <c r="C50" s="110">
        <v>1685608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</row>
    <row r="51" spans="1:9" ht="30" x14ac:dyDescent="0.25">
      <c r="A51" s="109">
        <v>6712</v>
      </c>
      <c r="B51" s="107" t="s">
        <v>119</v>
      </c>
      <c r="C51" s="110">
        <v>35600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</row>
    <row r="52" spans="1:9" x14ac:dyDescent="0.25">
      <c r="A52" s="104">
        <v>721</v>
      </c>
      <c r="B52" s="105" t="s">
        <v>120</v>
      </c>
      <c r="C52" s="112">
        <f>C53</f>
        <v>0</v>
      </c>
      <c r="D52" s="112">
        <f t="shared" ref="D52" si="49">D53</f>
        <v>0</v>
      </c>
      <c r="E52" s="112">
        <f t="shared" ref="E52" si="50">E53</f>
        <v>0</v>
      </c>
      <c r="F52" s="112">
        <f t="shared" ref="F52" si="51">F53</f>
        <v>0</v>
      </c>
      <c r="G52" s="112">
        <f t="shared" ref="G52" si="52">G53</f>
        <v>0</v>
      </c>
      <c r="H52" s="112">
        <f t="shared" ref="H52" si="53">H53</f>
        <v>5300</v>
      </c>
      <c r="I52" s="112">
        <f t="shared" ref="I52" si="54">I53</f>
        <v>0</v>
      </c>
    </row>
    <row r="53" spans="1:9" x14ac:dyDescent="0.25">
      <c r="A53" s="109">
        <v>7211</v>
      </c>
      <c r="B53" s="107" t="s">
        <v>121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5300</v>
      </c>
      <c r="I53" s="110">
        <v>0</v>
      </c>
    </row>
    <row r="54" spans="1:9" x14ac:dyDescent="0.25">
      <c r="A54" s="135" t="s">
        <v>122</v>
      </c>
      <c r="B54" s="135"/>
      <c r="C54" s="113">
        <f>C35+C37+C39+C42+C44+C46+C49+C52</f>
        <v>1724808</v>
      </c>
      <c r="D54" s="113">
        <f t="shared" ref="D54:I54" si="55">D35+D37+D39+D42+D44+D46+D49+D52</f>
        <v>9829000</v>
      </c>
      <c r="E54" s="113">
        <f t="shared" si="55"/>
        <v>330040</v>
      </c>
      <c r="F54" s="113">
        <f t="shared" si="55"/>
        <v>209952</v>
      </c>
      <c r="G54" s="113">
        <f t="shared" si="55"/>
        <v>4000</v>
      </c>
      <c r="H54" s="113">
        <f t="shared" si="55"/>
        <v>5300</v>
      </c>
      <c r="I54" s="113">
        <f t="shared" si="55"/>
        <v>0</v>
      </c>
    </row>
    <row r="55" spans="1:9" ht="15.75" customHeight="1" x14ac:dyDescent="0.25">
      <c r="A55" s="136" t="s">
        <v>89</v>
      </c>
      <c r="B55" s="136"/>
      <c r="C55" s="137">
        <f>C54+D54+E54+F54+G54+H54+I54</f>
        <v>12103100</v>
      </c>
      <c r="D55" s="137"/>
      <c r="E55" s="137"/>
      <c r="F55" s="137"/>
      <c r="G55" s="137"/>
      <c r="H55" s="137"/>
      <c r="I55" s="137"/>
    </row>
    <row r="56" spans="1:9" ht="102.75" customHeight="1" x14ac:dyDescent="0.25"/>
    <row r="57" spans="1:9" ht="27" customHeight="1" x14ac:dyDescent="0.25">
      <c r="A57" s="134" t="s">
        <v>125</v>
      </c>
      <c r="B57" s="134"/>
      <c r="C57" s="134"/>
      <c r="D57" s="134"/>
      <c r="E57" s="134"/>
      <c r="F57" s="134"/>
      <c r="G57" s="134"/>
      <c r="H57" s="134"/>
      <c r="I57" s="134"/>
    </row>
    <row r="58" spans="1:9" ht="76.5" x14ac:dyDescent="0.25">
      <c r="A58" s="103" t="s">
        <v>103</v>
      </c>
      <c r="B58" s="102" t="s">
        <v>104</v>
      </c>
      <c r="C58" s="99" t="s">
        <v>11</v>
      </c>
      <c r="D58" s="100" t="s">
        <v>10</v>
      </c>
      <c r="E58" s="100" t="s">
        <v>4</v>
      </c>
      <c r="F58" s="100" t="s">
        <v>5</v>
      </c>
      <c r="G58" s="100" t="s">
        <v>86</v>
      </c>
      <c r="H58" s="100" t="s">
        <v>87</v>
      </c>
      <c r="I58" s="101" t="s">
        <v>75</v>
      </c>
    </row>
    <row r="59" spans="1:9" ht="30" x14ac:dyDescent="0.25">
      <c r="A59" s="104">
        <v>636</v>
      </c>
      <c r="B59" s="105" t="s">
        <v>105</v>
      </c>
      <c r="C59" s="112">
        <f>C60</f>
        <v>0</v>
      </c>
      <c r="D59" s="112">
        <f>D60</f>
        <v>9829000</v>
      </c>
      <c r="E59" s="112">
        <f t="shared" ref="E59" si="56">E60</f>
        <v>0</v>
      </c>
      <c r="F59" s="112">
        <f t="shared" ref="F59" si="57">F60</f>
        <v>0</v>
      </c>
      <c r="G59" s="112">
        <f t="shared" ref="G59" si="58">G60</f>
        <v>0</v>
      </c>
      <c r="H59" s="112">
        <f t="shared" ref="H59" si="59">H60</f>
        <v>0</v>
      </c>
      <c r="I59" s="112">
        <f t="shared" ref="I59" si="60">I60</f>
        <v>0</v>
      </c>
    </row>
    <row r="60" spans="1:9" ht="30" x14ac:dyDescent="0.25">
      <c r="A60" s="106">
        <v>6361</v>
      </c>
      <c r="B60" s="107" t="s">
        <v>105</v>
      </c>
      <c r="C60" s="111">
        <v>0</v>
      </c>
      <c r="D60" s="110">
        <v>9829000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</row>
    <row r="61" spans="1:9" ht="30" x14ac:dyDescent="0.25">
      <c r="A61" s="104">
        <v>638</v>
      </c>
      <c r="B61" s="105" t="s">
        <v>106</v>
      </c>
      <c r="C61" s="112">
        <f>C62</f>
        <v>0</v>
      </c>
      <c r="D61" s="112">
        <f>D62</f>
        <v>0</v>
      </c>
      <c r="E61" s="112">
        <f t="shared" ref="E61" si="61">E62</f>
        <v>0</v>
      </c>
      <c r="F61" s="112">
        <f t="shared" ref="F61" si="62">F62</f>
        <v>0</v>
      </c>
      <c r="G61" s="112">
        <f t="shared" ref="G61" si="63">G62</f>
        <v>0</v>
      </c>
      <c r="H61" s="112">
        <f t="shared" ref="H61" si="64">H62</f>
        <v>0</v>
      </c>
      <c r="I61" s="112">
        <f t="shared" ref="I61" si="65">I62</f>
        <v>0</v>
      </c>
    </row>
    <row r="62" spans="1:9" ht="30" x14ac:dyDescent="0.25">
      <c r="A62" s="106">
        <v>6381</v>
      </c>
      <c r="B62" s="108" t="s">
        <v>106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</row>
    <row r="63" spans="1:9" x14ac:dyDescent="0.25">
      <c r="A63" s="104">
        <v>641</v>
      </c>
      <c r="B63" s="105" t="s">
        <v>107</v>
      </c>
      <c r="C63" s="112">
        <f>C64+C65</f>
        <v>3600</v>
      </c>
      <c r="D63" s="112">
        <f t="shared" ref="D63" si="66">D64+D65</f>
        <v>0</v>
      </c>
      <c r="E63" s="112">
        <f t="shared" ref="E63" si="67">E64+E65</f>
        <v>0</v>
      </c>
      <c r="F63" s="112">
        <f t="shared" ref="F63" si="68">F64+F65</f>
        <v>0</v>
      </c>
      <c r="G63" s="112">
        <f t="shared" ref="G63" si="69">G64+G65</f>
        <v>0</v>
      </c>
      <c r="H63" s="112">
        <f t="shared" ref="H63" si="70">H64+H65</f>
        <v>0</v>
      </c>
      <c r="I63" s="112">
        <f t="shared" ref="I63" si="71">I64+I65</f>
        <v>0</v>
      </c>
    </row>
    <row r="64" spans="1:9" x14ac:dyDescent="0.25">
      <c r="A64" s="106">
        <v>6413</v>
      </c>
      <c r="B64" s="108" t="s">
        <v>108</v>
      </c>
      <c r="C64" s="110">
        <v>500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</row>
    <row r="65" spans="1:9" x14ac:dyDescent="0.25">
      <c r="A65" s="109">
        <v>6416</v>
      </c>
      <c r="B65" s="107" t="s">
        <v>109</v>
      </c>
      <c r="C65" s="110">
        <v>3100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</row>
    <row r="66" spans="1:9" x14ac:dyDescent="0.25">
      <c r="A66" s="104">
        <v>652</v>
      </c>
      <c r="B66" s="105" t="s">
        <v>110</v>
      </c>
      <c r="C66" s="112">
        <f>C67</f>
        <v>0</v>
      </c>
      <c r="D66" s="112">
        <f t="shared" ref="D66" si="72">D67</f>
        <v>0</v>
      </c>
      <c r="E66" s="112">
        <f t="shared" ref="E66" si="73">E67</f>
        <v>0</v>
      </c>
      <c r="F66" s="112">
        <f t="shared" ref="F66" si="74">F67</f>
        <v>209952</v>
      </c>
      <c r="G66" s="112">
        <f t="shared" ref="G66" si="75">G67</f>
        <v>0</v>
      </c>
      <c r="H66" s="112">
        <f t="shared" ref="H66" si="76">H67</f>
        <v>0</v>
      </c>
      <c r="I66" s="112">
        <f t="shared" ref="I66" si="77">I67</f>
        <v>0</v>
      </c>
    </row>
    <row r="67" spans="1:9" x14ac:dyDescent="0.25">
      <c r="A67" s="109">
        <v>6526</v>
      </c>
      <c r="B67" s="107" t="s">
        <v>111</v>
      </c>
      <c r="C67" s="110">
        <v>0</v>
      </c>
      <c r="D67" s="110">
        <v>0</v>
      </c>
      <c r="E67" s="110">
        <v>0</v>
      </c>
      <c r="F67" s="110">
        <v>209952</v>
      </c>
      <c r="G67" s="110">
        <v>0</v>
      </c>
      <c r="H67" s="110">
        <v>0</v>
      </c>
      <c r="I67" s="110">
        <v>0</v>
      </c>
    </row>
    <row r="68" spans="1:9" x14ac:dyDescent="0.25">
      <c r="A68" s="104">
        <v>661</v>
      </c>
      <c r="B68" s="105" t="s">
        <v>112</v>
      </c>
      <c r="C68" s="112">
        <f>C69</f>
        <v>0</v>
      </c>
      <c r="D68" s="112">
        <f t="shared" ref="D68" si="78">D69</f>
        <v>0</v>
      </c>
      <c r="E68" s="112">
        <f t="shared" ref="E68" si="79">E69</f>
        <v>330040</v>
      </c>
      <c r="F68" s="112">
        <f t="shared" ref="F68" si="80">F69</f>
        <v>0</v>
      </c>
      <c r="G68" s="112">
        <f t="shared" ref="G68" si="81">G69</f>
        <v>0</v>
      </c>
      <c r="H68" s="112">
        <f t="shared" ref="H68" si="82">H69</f>
        <v>0</v>
      </c>
      <c r="I68" s="112">
        <f t="shared" ref="I68" si="83">I69</f>
        <v>0</v>
      </c>
    </row>
    <row r="69" spans="1:9" x14ac:dyDescent="0.25">
      <c r="A69" s="109">
        <v>6615</v>
      </c>
      <c r="B69" s="107" t="s">
        <v>113</v>
      </c>
      <c r="C69" s="110">
        <v>0</v>
      </c>
      <c r="D69" s="110">
        <v>0</v>
      </c>
      <c r="E69" s="110">
        <v>330040</v>
      </c>
      <c r="F69" s="110">
        <v>0</v>
      </c>
      <c r="G69" s="110">
        <v>0</v>
      </c>
      <c r="H69" s="110">
        <v>0</v>
      </c>
      <c r="I69" s="110">
        <v>0</v>
      </c>
    </row>
    <row r="70" spans="1:9" x14ac:dyDescent="0.25">
      <c r="A70" s="104">
        <v>663</v>
      </c>
      <c r="B70" s="105" t="s">
        <v>114</v>
      </c>
      <c r="C70" s="112">
        <f>C71+C72</f>
        <v>0</v>
      </c>
      <c r="D70" s="112">
        <f t="shared" ref="D70" si="84">D71+D72</f>
        <v>0</v>
      </c>
      <c r="E70" s="112">
        <f t="shared" ref="E70" si="85">E71+E72</f>
        <v>0</v>
      </c>
      <c r="F70" s="112">
        <f t="shared" ref="F70" si="86">F71+F72</f>
        <v>0</v>
      </c>
      <c r="G70" s="112">
        <f t="shared" ref="G70" si="87">G71+G72</f>
        <v>4000</v>
      </c>
      <c r="H70" s="112">
        <f t="shared" ref="H70" si="88">H71+H72</f>
        <v>0</v>
      </c>
      <c r="I70" s="112">
        <f t="shared" ref="I70" si="89">I71+I72</f>
        <v>0</v>
      </c>
    </row>
    <row r="71" spans="1:9" x14ac:dyDescent="0.25">
      <c r="A71" s="109">
        <v>6631</v>
      </c>
      <c r="B71" s="107" t="s">
        <v>115</v>
      </c>
      <c r="C71" s="110">
        <v>0</v>
      </c>
      <c r="D71" s="110">
        <v>0</v>
      </c>
      <c r="E71" s="110">
        <v>0</v>
      </c>
      <c r="F71" s="110">
        <v>0</v>
      </c>
      <c r="G71" s="110">
        <v>4000</v>
      </c>
      <c r="H71" s="110">
        <v>0</v>
      </c>
      <c r="I71" s="110">
        <v>0</v>
      </c>
    </row>
    <row r="72" spans="1:9" x14ac:dyDescent="0.25">
      <c r="A72" s="109">
        <v>6632</v>
      </c>
      <c r="B72" s="107" t="s">
        <v>116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</row>
    <row r="73" spans="1:9" ht="30" x14ac:dyDescent="0.25">
      <c r="A73" s="104">
        <v>671</v>
      </c>
      <c r="B73" s="105" t="s">
        <v>117</v>
      </c>
      <c r="C73" s="112">
        <f>C74+C75</f>
        <v>1721208</v>
      </c>
      <c r="D73" s="112">
        <f t="shared" ref="D73" si="90">D74+D75</f>
        <v>0</v>
      </c>
      <c r="E73" s="112">
        <f t="shared" ref="E73" si="91">E74+E75</f>
        <v>0</v>
      </c>
      <c r="F73" s="112">
        <f t="shared" ref="F73" si="92">F74+F75</f>
        <v>0</v>
      </c>
      <c r="G73" s="112">
        <f t="shared" ref="G73" si="93">G74+G75</f>
        <v>0</v>
      </c>
      <c r="H73" s="112">
        <f t="shared" ref="H73" si="94">H74+H75</f>
        <v>0</v>
      </c>
      <c r="I73" s="112">
        <f t="shared" ref="I73" si="95">I74+I75</f>
        <v>0</v>
      </c>
    </row>
    <row r="74" spans="1:9" x14ac:dyDescent="0.25">
      <c r="A74" s="109">
        <v>6711</v>
      </c>
      <c r="B74" s="107" t="s">
        <v>118</v>
      </c>
      <c r="C74" s="110">
        <v>1685608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</row>
    <row r="75" spans="1:9" ht="30" x14ac:dyDescent="0.25">
      <c r="A75" s="109">
        <v>6712</v>
      </c>
      <c r="B75" s="107" t="s">
        <v>119</v>
      </c>
      <c r="C75" s="110">
        <v>35600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</row>
    <row r="76" spans="1:9" x14ac:dyDescent="0.25">
      <c r="A76" s="104">
        <v>721</v>
      </c>
      <c r="B76" s="105" t="s">
        <v>120</v>
      </c>
      <c r="C76" s="112">
        <f>C77</f>
        <v>0</v>
      </c>
      <c r="D76" s="112">
        <f t="shared" ref="D76" si="96">D77</f>
        <v>0</v>
      </c>
      <c r="E76" s="112">
        <f t="shared" ref="E76" si="97">E77</f>
        <v>0</v>
      </c>
      <c r="F76" s="112">
        <f t="shared" ref="F76" si="98">F77</f>
        <v>0</v>
      </c>
      <c r="G76" s="112">
        <f t="shared" ref="G76" si="99">G77</f>
        <v>0</v>
      </c>
      <c r="H76" s="112">
        <f t="shared" ref="H76" si="100">H77</f>
        <v>5300</v>
      </c>
      <c r="I76" s="112">
        <f t="shared" ref="I76" si="101">I77</f>
        <v>0</v>
      </c>
    </row>
    <row r="77" spans="1:9" x14ac:dyDescent="0.25">
      <c r="A77" s="109">
        <v>7211</v>
      </c>
      <c r="B77" s="107" t="s">
        <v>121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5300</v>
      </c>
      <c r="I77" s="110">
        <v>0</v>
      </c>
    </row>
    <row r="78" spans="1:9" x14ac:dyDescent="0.25">
      <c r="A78" s="135" t="s">
        <v>122</v>
      </c>
      <c r="B78" s="135"/>
      <c r="C78" s="113">
        <f>C59+C61+C63+C66+C68+C70+C73+C76</f>
        <v>1724808</v>
      </c>
      <c r="D78" s="113">
        <f t="shared" ref="D78:I78" si="102">D59+D61+D63+D66+D68+D70+D73+D76</f>
        <v>9829000</v>
      </c>
      <c r="E78" s="113">
        <f t="shared" si="102"/>
        <v>330040</v>
      </c>
      <c r="F78" s="113">
        <f t="shared" si="102"/>
        <v>209952</v>
      </c>
      <c r="G78" s="113">
        <f t="shared" si="102"/>
        <v>4000</v>
      </c>
      <c r="H78" s="113">
        <f t="shared" si="102"/>
        <v>5300</v>
      </c>
      <c r="I78" s="113">
        <f t="shared" si="102"/>
        <v>0</v>
      </c>
    </row>
    <row r="79" spans="1:9" ht="15.75" customHeight="1" x14ac:dyDescent="0.25">
      <c r="A79" s="136" t="s">
        <v>90</v>
      </c>
      <c r="B79" s="136"/>
      <c r="C79" s="137">
        <f>C78+D78+E78+F78+G78+H78+I78</f>
        <v>12103100</v>
      </c>
      <c r="D79" s="137"/>
      <c r="E79" s="137"/>
      <c r="F79" s="137"/>
      <c r="G79" s="137"/>
      <c r="H79" s="137"/>
      <c r="I79" s="137"/>
    </row>
  </sheetData>
  <mergeCells count="13">
    <mergeCell ref="A6:H6"/>
    <mergeCell ref="A9:I9"/>
    <mergeCell ref="A30:B30"/>
    <mergeCell ref="A57:I57"/>
    <mergeCell ref="A78:B78"/>
    <mergeCell ref="A79:B79"/>
    <mergeCell ref="C79:I79"/>
    <mergeCell ref="A31:B31"/>
    <mergeCell ref="C31:I31"/>
    <mergeCell ref="A33:I33"/>
    <mergeCell ref="A54:B54"/>
    <mergeCell ref="A55:B55"/>
    <mergeCell ref="C55:I55"/>
  </mergeCells>
  <phoneticPr fontId="38" type="noConversion"/>
  <pageMargins left="3.937007874015748E-2" right="3.937007874015748E-2" top="0" bottom="0" header="0.31496062992125984" footer="0.31496062992125984"/>
  <pageSetup paperSize="9" scale="9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DIO</vt:lpstr>
      <vt:lpstr>PLAN RASHODA I IZDATAKA</vt:lpstr>
      <vt:lpstr>PLAN PRIHODA I PRIMITAKA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diana</cp:lastModifiedBy>
  <cp:lastPrinted>2015-12-17T10:27:09Z</cp:lastPrinted>
  <dcterms:created xsi:type="dcterms:W3CDTF">2015-12-15T22:31:39Z</dcterms:created>
  <dcterms:modified xsi:type="dcterms:W3CDTF">2015-12-17T10:28:12Z</dcterms:modified>
</cp:coreProperties>
</file>